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OPP袋装" sheetId="1" r:id="rId1"/>
    <sheet name="PVC盒装" sheetId="2" r:id="rId2"/>
    <sheet name="礼盒装" sheetId="3" r:id="rId3"/>
  </sheets>
  <definedNames>
    <definedName name="_xlnm.Print_Area" localSheetId="0">'OPP袋装'!$A$1:$I$30</definedName>
    <definedName name="_xlnm.Print_Area" localSheetId="1">'PVC盒装'!$A$1:$J$30</definedName>
    <definedName name="_xlnm.Print_Area" localSheetId="2">'礼盒装'!$A$1:$I$37</definedName>
  </definedNames>
  <calcPr fullCalcOnLoad="1"/>
</workbook>
</file>

<file path=xl/sharedStrings.xml><?xml version="1.0" encoding="utf-8"?>
<sst xmlns="http://schemas.openxmlformats.org/spreadsheetml/2006/main" count="544" uniqueCount="352">
  <si>
    <t>货号</t>
  </si>
  <si>
    <t>LVA001</t>
  </si>
  <si>
    <t>大棒棒糖</t>
  </si>
  <si>
    <t>LVA002</t>
  </si>
  <si>
    <t>彩条冰淇淋</t>
  </si>
  <si>
    <t>LVA003</t>
  </si>
  <si>
    <t>迷你瑞士卷</t>
  </si>
  <si>
    <t>LVA004</t>
  </si>
  <si>
    <t>甜心卷</t>
  </si>
  <si>
    <t>LVA005</t>
  </si>
  <si>
    <t>小棒棒糖</t>
  </si>
  <si>
    <t>LVA006</t>
  </si>
  <si>
    <t>彩条棒棒糖</t>
  </si>
  <si>
    <t>LVA007</t>
  </si>
  <si>
    <t>袋装樱桃花卷</t>
  </si>
  <si>
    <t>LVA008</t>
  </si>
  <si>
    <t>小甜心糖果</t>
  </si>
  <si>
    <t>LVA009</t>
  </si>
  <si>
    <t>大甜心糖果</t>
  </si>
  <si>
    <t>LVA010</t>
  </si>
  <si>
    <t>公仔土司</t>
  </si>
  <si>
    <t>LVA011</t>
  </si>
  <si>
    <t>送财虎冰淇淋</t>
  </si>
  <si>
    <t>LVA012</t>
  </si>
  <si>
    <t>奶油巧克力卷</t>
  </si>
  <si>
    <t>LVA013</t>
  </si>
  <si>
    <t>圆筒蛋糕</t>
  </si>
  <si>
    <t>LVA014</t>
  </si>
  <si>
    <t>冰淇淋杯</t>
  </si>
  <si>
    <t>LVA015</t>
  </si>
  <si>
    <t>高杯冰淇淋</t>
  </si>
  <si>
    <t>LVA16</t>
  </si>
  <si>
    <t>LVA17</t>
  </si>
  <si>
    <t>夹心花卷</t>
  </si>
  <si>
    <t>LVA21</t>
  </si>
  <si>
    <t>脆皮蛋挞</t>
  </si>
  <si>
    <t>LVA22</t>
  </si>
  <si>
    <t>水果慕司</t>
  </si>
  <si>
    <t>LVA24</t>
  </si>
  <si>
    <t>玫瑰冰淇淋</t>
  </si>
  <si>
    <t>LVA28</t>
  </si>
  <si>
    <t>爱心公仔杯</t>
  </si>
  <si>
    <t>LVA29</t>
  </si>
  <si>
    <t>玫瑰花</t>
  </si>
  <si>
    <t>LVA36</t>
  </si>
  <si>
    <t>草莓爱心杯</t>
  </si>
  <si>
    <t>LVA37</t>
  </si>
  <si>
    <t>樱桃爱心杯</t>
  </si>
  <si>
    <t>LVA38</t>
  </si>
  <si>
    <t>花香爱心杯</t>
  </si>
  <si>
    <t>LVA40</t>
  </si>
  <si>
    <t>心相印草莓爱心杯</t>
  </si>
  <si>
    <t>LVB001</t>
  </si>
  <si>
    <t>盒装三明治</t>
  </si>
  <si>
    <t>LVB002</t>
  </si>
  <si>
    <t>精装爱心
小蛋糕</t>
  </si>
  <si>
    <t>LVB003</t>
  </si>
  <si>
    <t>大盒装三明治</t>
  </si>
  <si>
    <t>LVB008</t>
  </si>
  <si>
    <t>精装瑞士卷</t>
  </si>
  <si>
    <t>LVB009</t>
  </si>
  <si>
    <t>水晶之恋</t>
  </si>
  <si>
    <t>15*15*8.5cm</t>
  </si>
  <si>
    <t>LVB025</t>
  </si>
  <si>
    <t>可爱芭芘</t>
  </si>
  <si>
    <t>LVB026</t>
  </si>
  <si>
    <t>温暖</t>
  </si>
  <si>
    <t>LVB027</t>
  </si>
  <si>
    <t>微笑</t>
  </si>
  <si>
    <t>LVB030</t>
  </si>
  <si>
    <t>送财杯</t>
  </si>
  <si>
    <t>LVB032</t>
  </si>
  <si>
    <t>小熊杯</t>
  </si>
  <si>
    <t>LVB033</t>
  </si>
  <si>
    <t>童心杯</t>
  </si>
  <si>
    <t>LVB034</t>
  </si>
  <si>
    <t>圆筒恋人蛋糕</t>
  </si>
  <si>
    <t>LVB037</t>
  </si>
  <si>
    <t>幸福着</t>
  </si>
  <si>
    <t>LVB038</t>
  </si>
  <si>
    <t>精装公仔土司</t>
  </si>
  <si>
    <t>7*8*10cm</t>
  </si>
  <si>
    <t>LVB039</t>
  </si>
  <si>
    <t>童心杯之乖乖虎</t>
  </si>
  <si>
    <t>LVB040</t>
  </si>
  <si>
    <t>圆筒小兔杯</t>
  </si>
  <si>
    <t>LVB041</t>
  </si>
  <si>
    <t>情侣杯</t>
  </si>
  <si>
    <t>LVB042</t>
  </si>
  <si>
    <t>精装爱心小蛋糕
之靓丽心情</t>
  </si>
  <si>
    <t>LVB043</t>
  </si>
  <si>
    <t>快乐芭芘</t>
  </si>
  <si>
    <t>LVB044</t>
  </si>
  <si>
    <t>小盒装三明治之
爱之最</t>
  </si>
  <si>
    <t>LVB045</t>
  </si>
  <si>
    <t>小盒装三明治之
热恋</t>
  </si>
  <si>
    <t>LVB046</t>
  </si>
  <si>
    <t>精装爱心芝士蛋卷</t>
  </si>
  <si>
    <t>LVB047</t>
  </si>
  <si>
    <t>果味瑞士卷</t>
  </si>
  <si>
    <t>LVB048</t>
  </si>
  <si>
    <t>精装爱心小蛋糕
之爱相守</t>
  </si>
  <si>
    <t>LVB049</t>
  </si>
  <si>
    <t>精装爱心小蛋糕
之心相印</t>
  </si>
  <si>
    <t>LVB050</t>
  </si>
  <si>
    <t>小熊爱心蛋糕</t>
  </si>
  <si>
    <t>LVB051</t>
  </si>
  <si>
    <t>小同心卷</t>
  </si>
  <si>
    <t>祝你顺利</t>
  </si>
  <si>
    <t>13*15*5cm</t>
  </si>
  <si>
    <t>吾心无悔</t>
  </si>
  <si>
    <t>一心一意</t>
  </si>
  <si>
    <t>迷你
情人熊礼盒</t>
  </si>
  <si>
    <t>甜蜜蜜</t>
  </si>
  <si>
    <t>唯一</t>
  </si>
  <si>
    <t>爱的誓言</t>
  </si>
  <si>
    <t>两情相悦</t>
  </si>
  <si>
    <t>19.5*23*9cm</t>
  </si>
  <si>
    <t>真爱永远</t>
  </si>
  <si>
    <t>钟爱一生</t>
  </si>
  <si>
    <t>心相连</t>
  </si>
  <si>
    <t>LVC017</t>
  </si>
  <si>
    <t>虎年大吉</t>
  </si>
  <si>
    <t>LVC018</t>
  </si>
  <si>
    <t>I LOVE YOU</t>
  </si>
  <si>
    <t>LVC024</t>
  </si>
  <si>
    <t>爱你在我心</t>
  </si>
  <si>
    <t>12.5*15.5*6cm</t>
  </si>
  <si>
    <t>LVC030</t>
  </si>
  <si>
    <t>缘家三生</t>
  </si>
  <si>
    <t>LVC031</t>
  </si>
  <si>
    <t>执子之手</t>
  </si>
  <si>
    <t>LVC037</t>
  </si>
  <si>
    <t>铁盒情人熊</t>
  </si>
  <si>
    <t>16.5*13.5*5cm</t>
  </si>
  <si>
    <t>LVC038</t>
  </si>
  <si>
    <t>等待</t>
  </si>
  <si>
    <t>LVC040</t>
  </si>
  <si>
    <t>携手</t>
  </si>
  <si>
    <t>LVC046</t>
  </si>
  <si>
    <t>花开在冬季</t>
  </si>
  <si>
    <t>18.5*18.5*5.2cm</t>
  </si>
  <si>
    <t>LVC047</t>
  </si>
  <si>
    <t>我爱我家</t>
  </si>
  <si>
    <t>LVC048</t>
  </si>
  <si>
    <t>团圆</t>
  </si>
  <si>
    <t>LVC049</t>
  </si>
  <si>
    <t>与你同行</t>
  </si>
  <si>
    <t>LVC051</t>
  </si>
  <si>
    <t>花盛开</t>
  </si>
  <si>
    <t>LVC052</t>
  </si>
  <si>
    <t>幸福地图</t>
  </si>
  <si>
    <t>23*18*7cm</t>
  </si>
  <si>
    <t>LVC053</t>
  </si>
  <si>
    <t>一叶知秋</t>
  </si>
  <si>
    <t>LVC054</t>
  </si>
  <si>
    <t>祝你幸福</t>
  </si>
  <si>
    <t>LVC055</t>
  </si>
  <si>
    <t>多彩生活</t>
  </si>
  <si>
    <t>LVC056</t>
  </si>
  <si>
    <t xml:space="preserve"> </t>
  </si>
  <si>
    <t>LVC057</t>
  </si>
  <si>
    <t>成功在即</t>
  </si>
  <si>
    <t>LVC058</t>
  </si>
  <si>
    <t>步步高升</t>
  </si>
  <si>
    <t>LVC059</t>
  </si>
  <si>
    <t>春天来了</t>
  </si>
  <si>
    <t>DELUXE GIFT SET</t>
  </si>
  <si>
    <t>PHOTO</t>
  </si>
  <si>
    <t>DESCRIPTION</t>
  </si>
  <si>
    <t>FLVC001</t>
  </si>
  <si>
    <t>FLVC002</t>
  </si>
  <si>
    <t>FLVC003</t>
  </si>
  <si>
    <t>FLVC004</t>
  </si>
  <si>
    <t>FLVC005</t>
  </si>
  <si>
    <t>FLVC006</t>
  </si>
  <si>
    <t>FLVC007</t>
  </si>
  <si>
    <t>FLVC013</t>
  </si>
  <si>
    <t>FLVC014</t>
  </si>
  <si>
    <t>FLVC015</t>
  </si>
  <si>
    <t>FLVC016</t>
  </si>
  <si>
    <r>
      <t>20*20 cm Towel, 6 pcs in a gift box.</t>
    </r>
    <r>
      <rPr>
        <sz val="12"/>
        <rFont val="Arial"/>
        <family val="2"/>
      </rPr>
      <t xml:space="preserve"> </t>
    </r>
  </si>
  <si>
    <t xml:space="preserve">20*20 cm Towel x 2 pcs + 30*30 cm Towls 1 pcs + 1 pc of soap flower, 4 pcs in a gift box. </t>
  </si>
  <si>
    <t xml:space="preserve">30*30 cm Towel x 1 pc + 1 pr of wedding bear ornament  in a gift box. </t>
  </si>
  <si>
    <r>
      <t>30*30 cm Towel x 1 pc + 20*20 cm towl x 2 pcs  in a gift box.</t>
    </r>
    <r>
      <rPr>
        <sz val="12"/>
        <rFont val="Arial"/>
        <family val="2"/>
      </rPr>
      <t xml:space="preserve"> </t>
    </r>
  </si>
  <si>
    <t xml:space="preserve">30*30 cm Towel x 1 pc + 3 pcs of imitation flowers in a gift box. </t>
  </si>
  <si>
    <t xml:space="preserve">30*70 cm Towel x 2 pcs + 20*20 cm x 2 pcs + soap flower x 2 pcs in a gift box. </t>
  </si>
  <si>
    <t xml:space="preserve">30*70 cm Towel x 2 pcs + 20*20 cm x 2 pcs + wedding bear x  pr in a gift box. </t>
  </si>
  <si>
    <t xml:space="preserve">30*70 cm Towel x 2 pcs + 20*20 cm x 1 pcs + wedding bear x 1 pr in a gift box. </t>
  </si>
  <si>
    <t xml:space="preserve">30*70 cm Towel x 2 pcs + 30*30 cm x 1 pc + 20*20 cm x 1 pc in a gift box. </t>
  </si>
  <si>
    <r>
      <t xml:space="preserve">30*70 cm Towel x 2 pcs + Tiger ornament x 1 pr in a gift box. </t>
    </r>
    <r>
      <rPr>
        <b/>
        <sz val="12"/>
        <rFont val="宋体"/>
        <family val="0"/>
      </rPr>
      <t xml:space="preserve">
</t>
    </r>
  </si>
  <si>
    <t xml:space="preserve">30*70 cm Towel x 2 pcs + Imitation flower x 1 pc in a gift box. </t>
  </si>
  <si>
    <t xml:space="preserve"> 30*30 cm Towel x 1 + 20*20 cm towel x 1 pc. In a gift box. </t>
  </si>
  <si>
    <t xml:space="preserve"> 30*70 cm Towel x 2 pcs + 20*20 cm towel x 1 pc + 2 pcs of imitation flower in a gift box. </t>
  </si>
  <si>
    <t xml:space="preserve"> 30*30 cm Towel x 2 pcs + 2 pcs of imitation fruits In a gift box. </t>
  </si>
  <si>
    <t xml:space="preserve"> 30*30 cm Towel x 1 pc +  1 pc each of Wedding bear ornament &amp; Imitation flower in a gift box. </t>
  </si>
  <si>
    <t xml:space="preserve"> 20*20 cm Towel x 5 pcs +  1 pc of Wedding bear ornament in a gift box. </t>
  </si>
  <si>
    <t xml:space="preserve"> 30*30 cm Towel x 2 pcs +  2 pcs of soap flower in a gift box. 3</t>
  </si>
  <si>
    <t xml:space="preserve"> 30*30 cm Towel x 3 pcs +  20*20 cm Towel x 2 pcs in a gift box.</t>
  </si>
  <si>
    <t>30*30 cm Towel x 2 pcs +  20*20 cm Towel x 1 pc + 30*70 cm Towel x 1 pc in a gift box.</t>
  </si>
  <si>
    <t>30*30 cm Towel x 2 pcs +  20*20 cm Towel x 1 pc + 30*70 cm Towel x 1 pc in a gift box.</t>
  </si>
  <si>
    <t>30*30 cm Towel x 3 pcs +  20*20 cm Towel x 5 pcs in a gift box.</t>
  </si>
  <si>
    <t>30*30 cm Towel x 3 pcs +  20*20 cm Towel x 2 pc in a gift box.</t>
  </si>
  <si>
    <t>30*30 cm Towel x 6 pcs +  20*20 cm Towel x 3 pcs in a gift box</t>
  </si>
  <si>
    <t>30*30 cm Towel x 4 pcs +  20*20 cm Towel x 4 pcs in a gift box.3</t>
  </si>
  <si>
    <t>30*30 cm Towel x 3 pcs +  20*20 cm Towel x 2 pcs in a gift box.</t>
  </si>
  <si>
    <t>30*30 cm Towel x 3 pcs +  20*20 cm Towel x 2 pcs + 30*70 cm Towel x 1 pc in a gift box.</t>
  </si>
  <si>
    <t>30*30 cm Towel x 2 pcs +  20*20 cm Towel x 2 pcs + 30*70 cm Towel x 1 pc in a gift box.</t>
  </si>
  <si>
    <t>SPECIFICATION OF PRODUCT</t>
  </si>
  <si>
    <r>
      <t>STOCK Q'TY (CTN)</t>
    </r>
  </si>
  <si>
    <t>睘靝鰉.沗</t>
  </si>
  <si>
    <t>睘靝檈.隘</t>
  </si>
  <si>
    <t>睘靝鰉.踶</t>
  </si>
  <si>
    <t>睘靝鰉.踶</t>
  </si>
  <si>
    <t>睘靝鰉.篁</t>
  </si>
  <si>
    <t>睘靝檈.暶</t>
  </si>
  <si>
    <t>睘靝檈.鞩</t>
  </si>
  <si>
    <t>睘螮鰉.歗</t>
  </si>
  <si>
    <t>睘螮庾.歗</t>
  </si>
  <si>
    <t>睘螮庾</t>
  </si>
  <si>
    <t>睘螮庾.蔕</t>
  </si>
  <si>
    <t>睘螮鰉.倎</t>
  </si>
  <si>
    <t>睘螮鰉.獚</t>
  </si>
  <si>
    <t>睘螮窳</t>
  </si>
  <si>
    <t>睘螮窳.嵽</t>
  </si>
  <si>
    <t>睘螮酟.歗</t>
  </si>
  <si>
    <t>睘螮婖</t>
  </si>
  <si>
    <t>睘螮踶.禘</t>
  </si>
  <si>
    <t>睘螮踶.禘</t>
  </si>
  <si>
    <t>睘螮鷬</t>
  </si>
  <si>
    <t>CONTENT OF CARTON (SETS)</t>
  </si>
  <si>
    <t>STOCK Q'TY (SETS)</t>
  </si>
  <si>
    <t>FOB US$ (SET)</t>
  </si>
  <si>
    <t>睘倎窳.庾</t>
  </si>
  <si>
    <t>睘酟潢.兲</t>
  </si>
  <si>
    <t>睘酟庾.踶</t>
  </si>
  <si>
    <t>睘酟踶.鞩</t>
  </si>
  <si>
    <t>睘酟懸.恔</t>
  </si>
  <si>
    <t>睘酟鞩.恔</t>
  </si>
  <si>
    <t>睘酟鞩.恔</t>
  </si>
  <si>
    <t>睘螮婖.嵽</t>
  </si>
  <si>
    <t>睘螮釁.踶</t>
  </si>
  <si>
    <t>睘酟魜</t>
  </si>
  <si>
    <t>睘酟鈓</t>
  </si>
  <si>
    <t xml:space="preserve">Remarks: 1) 7 dift. colors of brown, milk white, pink, yellow, green, red, white available in these gift set. </t>
  </si>
  <si>
    <t xml:space="preserve">                   2) All the towels are made of 100% cotton. Master carton size is 60*40*60 cm (0.144 cbm/5.09 cuft.)</t>
  </si>
  <si>
    <t>踶螮.宯</t>
  </si>
  <si>
    <t>踶鰉.釁</t>
  </si>
  <si>
    <t>踶鰉.朲</t>
  </si>
  <si>
    <t>璿兲焮.宯</t>
  </si>
  <si>
    <t>踶鰉.盅</t>
  </si>
  <si>
    <t>踶鰉.嵽</t>
  </si>
  <si>
    <t>踶庾.酟</t>
  </si>
  <si>
    <t>踶鰉.鰉</t>
  </si>
  <si>
    <t>踶鰉.宯</t>
  </si>
  <si>
    <t>踶螽.靝</t>
  </si>
  <si>
    <t>踶盅.璿</t>
  </si>
  <si>
    <t>踶螽.酟</t>
  </si>
  <si>
    <t>踶鰉.螽</t>
  </si>
  <si>
    <t>踶璿.靝</t>
  </si>
  <si>
    <t>踶窳.螮</t>
  </si>
  <si>
    <t>踶璿.哮</t>
  </si>
  <si>
    <t>踶璿.螽圄</t>
  </si>
  <si>
    <t>踶傴.酟</t>
  </si>
  <si>
    <r>
      <t xml:space="preserve">                                        </t>
    </r>
    <r>
      <rPr>
        <b/>
        <sz val="22"/>
        <rFont val="宋体"/>
        <family val="0"/>
      </rPr>
      <t xml:space="preserve"> DELUXE GIFT SET</t>
    </r>
    <r>
      <rPr>
        <b/>
        <sz val="12"/>
        <rFont val="宋体"/>
        <family val="0"/>
      </rPr>
      <t xml:space="preserve">
</t>
    </r>
  </si>
  <si>
    <t>30*30 cm Towel x 1 pcs + 5 pcs of soap flowers in a gift box.</t>
  </si>
  <si>
    <t>COLOR</t>
  </si>
  <si>
    <r>
      <t>30sets/box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270sets</t>
    </r>
  </si>
  <si>
    <t>Coffee, milky white, pink, egg yolk, green, red, white.</t>
  </si>
  <si>
    <t>踶璿.螽圉</t>
  </si>
  <si>
    <t>I/NO</t>
  </si>
  <si>
    <t>20*20cm Towel x 1 pc in a PVC box.</t>
  </si>
  <si>
    <t>13*13*9.5cm</t>
  </si>
  <si>
    <r>
      <t>24sets/box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 xml:space="preserve">216sets </t>
    </r>
  </si>
  <si>
    <t>Coffee, milky white, pink, egg yolk, green, red, purple.</t>
  </si>
  <si>
    <t xml:space="preserve">20*20cm Towel x 2 pcs in a PVC box
</t>
  </si>
  <si>
    <t>10*10*6.5cm</t>
  </si>
  <si>
    <r>
      <t>24sets/box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216sets</t>
    </r>
  </si>
  <si>
    <t>Coffee, milky white, pink, egg yolk, green, blue, red, purple, white.</t>
  </si>
  <si>
    <t>30*30cm Towel x 1 pc in a PVC box</t>
  </si>
  <si>
    <t>12*12*9cm</t>
  </si>
  <si>
    <t>Coffee, milky white, pink, egg yolk, green, blue.</t>
  </si>
  <si>
    <t xml:space="preserve">30*30cm Towel x 2 pcs in a PVC box </t>
  </si>
  <si>
    <t>19*11.5*5cm</t>
  </si>
  <si>
    <r>
      <t>10sets/box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90sets</t>
    </r>
  </si>
  <si>
    <t>Coffee, milky white, pink, egg yolk, green, blue, white.</t>
  </si>
  <si>
    <r>
      <t>9sets/box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 xml:space="preserve">81sets </t>
    </r>
  </si>
  <si>
    <t>White, pink.</t>
  </si>
  <si>
    <t>6.5*6.5*13.5cm</t>
  </si>
  <si>
    <r>
      <t>21sets/box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189sets</t>
    </r>
  </si>
  <si>
    <t>Milky white, pink, egg yolk, green, blue, white.</t>
  </si>
  <si>
    <t>14*14*11cm</t>
  </si>
  <si>
    <t>Yellow, pink, white, beige.</t>
  </si>
  <si>
    <t>Photo Color.</t>
  </si>
  <si>
    <t>20*20cm Towel x 2 pcs in a PVC box</t>
  </si>
  <si>
    <r>
      <t>咖</t>
    </r>
    <r>
      <rPr>
        <b/>
        <sz val="12"/>
        <color indexed="8"/>
        <rFont val="Arial"/>
        <family val="2"/>
      </rPr>
      <t>Coffee, milky white, pink, egg yolk, green, red, purple, white.</t>
    </r>
  </si>
  <si>
    <t xml:space="preserve">
30*30cm Towel x 1 pc in a PVC box</t>
  </si>
  <si>
    <t>6.5*6.5*13.5cm</t>
  </si>
  <si>
    <r>
      <t>21sets/box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189sets</t>
    </r>
  </si>
  <si>
    <t>Coffee, milky white, pink, egg yolk, green, blue.</t>
  </si>
  <si>
    <r>
      <t>20sets/box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180sets</t>
    </r>
  </si>
  <si>
    <t>20*20cm Towel x 1 pc in a PVC box.</t>
  </si>
  <si>
    <t>13*13*9.5cm</t>
  </si>
  <si>
    <t>20*20cm Towel x 3 pcs in a PVC box.</t>
  </si>
  <si>
    <t>14.5*7.5*9cm</t>
  </si>
  <si>
    <t>Color bar.</t>
  </si>
  <si>
    <t>12*12*8cm</t>
  </si>
  <si>
    <r>
      <t>15sets/box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135sets</t>
    </r>
  </si>
  <si>
    <t>20*20cm Towel x 4 pcs in a PVC box</t>
  </si>
  <si>
    <t>14.5*7.5*6cm</t>
  </si>
  <si>
    <t>I/NO</t>
  </si>
  <si>
    <t>20*20cm Towel x 1 pc,
30*30cm Towel x 1 pc in a OPP box.</t>
  </si>
  <si>
    <r>
      <t>18.5*18.5*4cm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>long15cm</t>
    </r>
  </si>
  <si>
    <r>
      <t>30sets/box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270sets</t>
    </r>
  </si>
  <si>
    <t xml:space="preserve">
30*30cm Towel x 1 pc in a OPP box.</t>
  </si>
  <si>
    <r>
      <t>8*8*7cm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  high 20cm</t>
    </r>
  </si>
  <si>
    <t xml:space="preserve">20*20cm Towel x 2 pcs in a OPP box.
</t>
  </si>
  <si>
    <r>
      <t>6*6*5.5cm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high 18cm</t>
    </r>
  </si>
  <si>
    <t>Coffee, milky white, pink, egg yolk, green, red, purple, white.</t>
  </si>
  <si>
    <r>
      <t>7*7*3cm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  long 16cm</t>
    </r>
  </si>
  <si>
    <r>
      <t>50sets/box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450sets</t>
    </r>
  </si>
  <si>
    <t>Coffee, milky white, pink, egg yolk, green, purple, red, white.</t>
  </si>
  <si>
    <t>6.5*6.5*3cm, long 13.5cm</t>
  </si>
  <si>
    <r>
      <t>7.5*7.5*3cm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>long 14cm</t>
    </r>
  </si>
  <si>
    <t>20*20cm Towel x 1 pc,
30*30cm Towel x 1 pc in a OPP box.</t>
  </si>
  <si>
    <t>7*7*6cm</t>
  </si>
  <si>
    <t>Coffee, milky white, pink, egg yolk, green, white.</t>
  </si>
  <si>
    <t xml:space="preserve">20*20cm Towel x 1 pc in a OPP box.
</t>
  </si>
  <si>
    <t>3.5*3.5*6cm</t>
  </si>
  <si>
    <t>30*30cm Towel x 1 pc in a OPP box.</t>
  </si>
  <si>
    <r>
      <t>6*6*10cm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long 23cm</t>
    </r>
  </si>
  <si>
    <r>
      <t>30sets/box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9boxes/CTN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Arial"/>
        <family val="2"/>
      </rPr>
      <t>270sets</t>
    </r>
  </si>
  <si>
    <r>
      <t>8*6.5cm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  high 19cm</t>
    </r>
  </si>
  <si>
    <t>30*30cm Towel x 2 pcs in a OPP box.</t>
  </si>
  <si>
    <t>10*10*6cm,   high 18cm</t>
  </si>
  <si>
    <t>8*8*6cm</t>
  </si>
  <si>
    <r>
      <t>7*7*12.5cm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 high 18.5cm</t>
    </r>
  </si>
  <si>
    <t>Coffee, milky white, pink, egg yolk, green.</t>
  </si>
  <si>
    <r>
      <t xml:space="preserve">公仔蛋糕
</t>
    </r>
    <r>
      <rPr>
        <b/>
        <sz val="12"/>
        <rFont val="Arial"/>
        <family val="2"/>
      </rPr>
      <t>--</t>
    </r>
    <r>
      <rPr>
        <b/>
        <sz val="12"/>
        <rFont val="宋体"/>
        <family val="0"/>
      </rPr>
      <t>可爱熊</t>
    </r>
  </si>
  <si>
    <r>
      <t xml:space="preserve">公仔蛋糕
</t>
    </r>
    <r>
      <rPr>
        <b/>
        <sz val="12"/>
        <rFont val="Arial"/>
        <family val="2"/>
      </rPr>
      <t>--</t>
    </r>
    <r>
      <rPr>
        <b/>
        <sz val="12"/>
        <rFont val="宋体"/>
        <family val="0"/>
      </rPr>
      <t>大可爱虎</t>
    </r>
  </si>
  <si>
    <r>
      <t xml:space="preserve">公仔蛋糕
</t>
    </r>
    <r>
      <rPr>
        <b/>
        <sz val="12"/>
        <rFont val="Arial"/>
        <family val="2"/>
      </rPr>
      <t>--</t>
    </r>
    <r>
      <rPr>
        <b/>
        <sz val="12"/>
        <rFont val="宋体"/>
        <family val="0"/>
      </rPr>
      <t>小可爱虎</t>
    </r>
  </si>
  <si>
    <t>8*6*6cm,       high 18cm</t>
  </si>
  <si>
    <r>
      <t>8*8*7cm</t>
    </r>
    <r>
      <rPr>
        <b/>
        <sz val="12"/>
        <rFont val="宋体"/>
        <family val="0"/>
      </rPr>
      <t>，</t>
    </r>
    <r>
      <rPr>
        <b/>
        <sz val="12"/>
        <rFont val="Arial"/>
        <family val="2"/>
      </rPr>
      <t xml:space="preserve">     high 20cm</t>
    </r>
  </si>
  <si>
    <t>20*20cm Towel x 1 pc in a OPP box.</t>
  </si>
  <si>
    <t>8.3*8.35.3cm</t>
  </si>
  <si>
    <t>long 23cm</t>
  </si>
  <si>
    <t>Pink, egg yolk, red, purple.</t>
  </si>
  <si>
    <t>20*20cm Towel x 2 pcs in a OPP box.</t>
  </si>
  <si>
    <t>8.3*8.3*5.3cm</t>
  </si>
  <si>
    <t>offee, milky white, pink, egg yolk, green, purple.</t>
  </si>
  <si>
    <t>Coffee, milky white, pink, egg yolk, green, purple, red.</t>
  </si>
  <si>
    <t xml:space="preserve">DELUXE GIFT SET $1.10 each across the board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</si>
</sst>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.00_);[Red]\(0.00\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54">
    <font>
      <sz val="1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u val="single"/>
      <sz val="2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6"/>
      <name val="宋体"/>
      <family val="0"/>
    </font>
    <font>
      <b/>
      <sz val="6"/>
      <name val="宋体"/>
      <family val="0"/>
    </font>
    <font>
      <b/>
      <sz val="12"/>
      <color indexed="10"/>
      <name val="Arial"/>
      <family val="2"/>
    </font>
    <font>
      <b/>
      <sz val="2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6"/>
      <color indexed="10"/>
      <name val="宋体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9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191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90" fontId="18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center"/>
    </xf>
    <xf numFmtId="197" fontId="19" fillId="0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96" fontId="19" fillId="0" borderId="10" xfId="42" applyNumberFormat="1" applyFont="1" applyFill="1" applyBorder="1" applyAlignment="1">
      <alignment horizontal="center" vertical="center" wrapText="1"/>
    </xf>
    <xf numFmtId="197" fontId="19" fillId="0" borderId="10" xfId="4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Relationship Id="rId11" Type="http://schemas.openxmlformats.org/officeDocument/2006/relationships/image" Target="../media/image39.jpeg" /><Relationship Id="rId12" Type="http://schemas.openxmlformats.org/officeDocument/2006/relationships/image" Target="../media/image40.jpeg" /><Relationship Id="rId13" Type="http://schemas.openxmlformats.org/officeDocument/2006/relationships/image" Target="../media/image41.jpeg" /><Relationship Id="rId14" Type="http://schemas.openxmlformats.org/officeDocument/2006/relationships/image" Target="../media/image42.jpeg" /><Relationship Id="rId15" Type="http://schemas.openxmlformats.org/officeDocument/2006/relationships/image" Target="../media/image43.jpeg" /><Relationship Id="rId16" Type="http://schemas.openxmlformats.org/officeDocument/2006/relationships/image" Target="../media/image44.jpeg" /><Relationship Id="rId17" Type="http://schemas.openxmlformats.org/officeDocument/2006/relationships/image" Target="../media/image45.jpeg" /><Relationship Id="rId18" Type="http://schemas.openxmlformats.org/officeDocument/2006/relationships/image" Target="../media/image46.jpeg" /><Relationship Id="rId19" Type="http://schemas.openxmlformats.org/officeDocument/2006/relationships/image" Target="../media/image47.jpeg" /><Relationship Id="rId20" Type="http://schemas.openxmlformats.org/officeDocument/2006/relationships/image" Target="../media/image48.jpeg" /><Relationship Id="rId21" Type="http://schemas.openxmlformats.org/officeDocument/2006/relationships/image" Target="../media/image49.jpeg" /><Relationship Id="rId22" Type="http://schemas.openxmlformats.org/officeDocument/2006/relationships/image" Target="../media/image50.jpeg" /><Relationship Id="rId23" Type="http://schemas.openxmlformats.org/officeDocument/2006/relationships/image" Target="../media/image51.jpeg" /><Relationship Id="rId24" Type="http://schemas.openxmlformats.org/officeDocument/2006/relationships/image" Target="../media/image52.jpeg" /><Relationship Id="rId25" Type="http://schemas.openxmlformats.org/officeDocument/2006/relationships/image" Target="../media/image53.jpeg" /><Relationship Id="rId26" Type="http://schemas.openxmlformats.org/officeDocument/2006/relationships/image" Target="../media/image54.jpeg" /><Relationship Id="rId27" Type="http://schemas.openxmlformats.org/officeDocument/2006/relationships/image" Target="../media/image5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Relationship Id="rId2" Type="http://schemas.openxmlformats.org/officeDocument/2006/relationships/image" Target="../media/image57.jpeg" /><Relationship Id="rId3" Type="http://schemas.openxmlformats.org/officeDocument/2006/relationships/image" Target="../media/image58.jpeg" /><Relationship Id="rId4" Type="http://schemas.openxmlformats.org/officeDocument/2006/relationships/image" Target="../media/image59.jpeg" /><Relationship Id="rId5" Type="http://schemas.openxmlformats.org/officeDocument/2006/relationships/image" Target="../media/image60.jpeg" /><Relationship Id="rId6" Type="http://schemas.openxmlformats.org/officeDocument/2006/relationships/image" Target="../media/image61.jpeg" /><Relationship Id="rId7" Type="http://schemas.openxmlformats.org/officeDocument/2006/relationships/image" Target="../media/image62.jpeg" /><Relationship Id="rId8" Type="http://schemas.openxmlformats.org/officeDocument/2006/relationships/image" Target="../media/image63.jpeg" /><Relationship Id="rId9" Type="http://schemas.openxmlformats.org/officeDocument/2006/relationships/image" Target="../media/image64.jpeg" /><Relationship Id="rId10" Type="http://schemas.openxmlformats.org/officeDocument/2006/relationships/image" Target="../media/image65.jpeg" /><Relationship Id="rId11" Type="http://schemas.openxmlformats.org/officeDocument/2006/relationships/image" Target="../media/image66.jpeg" /><Relationship Id="rId12" Type="http://schemas.openxmlformats.org/officeDocument/2006/relationships/image" Target="../media/image67.jpeg" /><Relationship Id="rId13" Type="http://schemas.openxmlformats.org/officeDocument/2006/relationships/image" Target="../media/image68.jpeg" /><Relationship Id="rId14" Type="http://schemas.openxmlformats.org/officeDocument/2006/relationships/image" Target="../media/image69.jpeg" /><Relationship Id="rId15" Type="http://schemas.openxmlformats.org/officeDocument/2006/relationships/image" Target="../media/image70.jpeg" /><Relationship Id="rId16" Type="http://schemas.openxmlformats.org/officeDocument/2006/relationships/image" Target="../media/image71.jpeg" /><Relationship Id="rId17" Type="http://schemas.openxmlformats.org/officeDocument/2006/relationships/image" Target="../media/image72.jpeg" /><Relationship Id="rId18" Type="http://schemas.openxmlformats.org/officeDocument/2006/relationships/image" Target="../media/image73.jpeg" /><Relationship Id="rId19" Type="http://schemas.openxmlformats.org/officeDocument/2006/relationships/image" Target="../media/image74.jpeg" /><Relationship Id="rId20" Type="http://schemas.openxmlformats.org/officeDocument/2006/relationships/image" Target="../media/image75.jpeg" /><Relationship Id="rId21" Type="http://schemas.openxmlformats.org/officeDocument/2006/relationships/image" Target="../media/image76.jpeg" /><Relationship Id="rId22" Type="http://schemas.openxmlformats.org/officeDocument/2006/relationships/image" Target="../media/image77.jpeg" /><Relationship Id="rId23" Type="http://schemas.openxmlformats.org/officeDocument/2006/relationships/image" Target="../media/image78.jpeg" /><Relationship Id="rId24" Type="http://schemas.openxmlformats.org/officeDocument/2006/relationships/image" Target="../media/image79.jpeg" /><Relationship Id="rId25" Type="http://schemas.openxmlformats.org/officeDocument/2006/relationships/image" Target="../media/image80.jpeg" /><Relationship Id="rId26" Type="http://schemas.openxmlformats.org/officeDocument/2006/relationships/image" Target="../media/image81.jpeg" /><Relationship Id="rId27" Type="http://schemas.openxmlformats.org/officeDocument/2006/relationships/image" Target="../media/image82.jpeg" /><Relationship Id="rId28" Type="http://schemas.openxmlformats.org/officeDocument/2006/relationships/image" Target="../media/image83.jpeg" /><Relationship Id="rId29" Type="http://schemas.openxmlformats.org/officeDocument/2006/relationships/image" Target="../media/image84.jpeg" /><Relationship Id="rId30" Type="http://schemas.openxmlformats.org/officeDocument/2006/relationships/image" Target="../media/image85.jpeg" /><Relationship Id="rId31" Type="http://schemas.openxmlformats.org/officeDocument/2006/relationships/image" Target="../media/image86.jpeg" /><Relationship Id="rId32" Type="http://schemas.openxmlformats.org/officeDocument/2006/relationships/image" Target="../media/image8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9525</xdr:rowOff>
    </xdr:from>
    <xdr:to>
      <xdr:col>2</xdr:col>
      <xdr:colOff>609600</xdr:colOff>
      <xdr:row>2</xdr:row>
      <xdr:rowOff>1333500</xdr:rowOff>
    </xdr:to>
    <xdr:pic>
      <xdr:nvPicPr>
        <xdr:cNvPr id="1" name="Picture 1" descr="P1040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71575"/>
          <a:ext cx="1628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38100</xdr:rowOff>
    </xdr:from>
    <xdr:to>
      <xdr:col>2</xdr:col>
      <xdr:colOff>552450</xdr:colOff>
      <xdr:row>11</xdr:row>
      <xdr:rowOff>19050</xdr:rowOff>
    </xdr:to>
    <xdr:pic>
      <xdr:nvPicPr>
        <xdr:cNvPr id="2" name="Picture 9" descr="LVA09甜心糖果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44375"/>
          <a:ext cx="1571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28575</xdr:rowOff>
    </xdr:from>
    <xdr:to>
      <xdr:col>2</xdr:col>
      <xdr:colOff>590550</xdr:colOff>
      <xdr:row>3</xdr:row>
      <xdr:rowOff>1314450</xdr:rowOff>
    </xdr:to>
    <xdr:pic>
      <xdr:nvPicPr>
        <xdr:cNvPr id="3" name="Picture 77" descr="conew_lva002彩条冰淇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2524125"/>
          <a:ext cx="1638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38100</xdr:rowOff>
    </xdr:from>
    <xdr:to>
      <xdr:col>3</xdr:col>
      <xdr:colOff>0</xdr:colOff>
      <xdr:row>4</xdr:row>
      <xdr:rowOff>1352550</xdr:rowOff>
    </xdr:to>
    <xdr:pic>
      <xdr:nvPicPr>
        <xdr:cNvPr id="4" name="Picture 81" descr="conew_lva003迷你瑞士卷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3886200"/>
          <a:ext cx="1676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3</xdr:col>
      <xdr:colOff>19050</xdr:colOff>
      <xdr:row>6</xdr:row>
      <xdr:rowOff>1362075</xdr:rowOff>
    </xdr:to>
    <xdr:pic>
      <xdr:nvPicPr>
        <xdr:cNvPr id="5" name="Picture 82" descr="conew_lva005小棒棒糖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667500"/>
          <a:ext cx="1676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19050</xdr:rowOff>
    </xdr:from>
    <xdr:to>
      <xdr:col>2</xdr:col>
      <xdr:colOff>609600</xdr:colOff>
      <xdr:row>7</xdr:row>
      <xdr:rowOff>1362075</xdr:rowOff>
    </xdr:to>
    <xdr:pic>
      <xdr:nvPicPr>
        <xdr:cNvPr id="6" name="Picture 83" descr="conew_lva006彩条棒棒糖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8048625"/>
          <a:ext cx="1657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38100</xdr:rowOff>
    </xdr:from>
    <xdr:to>
      <xdr:col>3</xdr:col>
      <xdr:colOff>0</xdr:colOff>
      <xdr:row>8</xdr:row>
      <xdr:rowOff>1295400</xdr:rowOff>
    </xdr:to>
    <xdr:pic>
      <xdr:nvPicPr>
        <xdr:cNvPr id="7" name="Picture 84" descr="conew_lva007袋装樱桃花卷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9439275"/>
          <a:ext cx="1666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9525</xdr:rowOff>
    </xdr:from>
    <xdr:to>
      <xdr:col>3</xdr:col>
      <xdr:colOff>9525</xdr:colOff>
      <xdr:row>9</xdr:row>
      <xdr:rowOff>1333500</xdr:rowOff>
    </xdr:to>
    <xdr:pic>
      <xdr:nvPicPr>
        <xdr:cNvPr id="8" name="Picture 85" descr="conew_lva008小甜心糖果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10734675"/>
          <a:ext cx="1666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19050</xdr:rowOff>
    </xdr:from>
    <xdr:to>
      <xdr:col>3</xdr:col>
      <xdr:colOff>9525</xdr:colOff>
      <xdr:row>12</xdr:row>
      <xdr:rowOff>1352550</xdr:rowOff>
    </xdr:to>
    <xdr:pic>
      <xdr:nvPicPr>
        <xdr:cNvPr id="9" name="Picture 86" descr="conew_lva011送财虎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14811375"/>
          <a:ext cx="1676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38100</xdr:rowOff>
    </xdr:from>
    <xdr:to>
      <xdr:col>2</xdr:col>
      <xdr:colOff>590550</xdr:colOff>
      <xdr:row>11</xdr:row>
      <xdr:rowOff>1323975</xdr:rowOff>
    </xdr:to>
    <xdr:pic>
      <xdr:nvPicPr>
        <xdr:cNvPr id="10" name="Picture 87" descr="conew_lva010大公仔土司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3468350"/>
          <a:ext cx="1628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28575</xdr:rowOff>
    </xdr:from>
    <xdr:to>
      <xdr:col>2</xdr:col>
      <xdr:colOff>600075</xdr:colOff>
      <xdr:row>13</xdr:row>
      <xdr:rowOff>1323975</xdr:rowOff>
    </xdr:to>
    <xdr:pic>
      <xdr:nvPicPr>
        <xdr:cNvPr id="11" name="Picture 88" descr="conew_lva012奶油巧克力卷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16211550"/>
          <a:ext cx="1638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19050</xdr:rowOff>
    </xdr:from>
    <xdr:to>
      <xdr:col>2</xdr:col>
      <xdr:colOff>590550</xdr:colOff>
      <xdr:row>23</xdr:row>
      <xdr:rowOff>1362075</xdr:rowOff>
    </xdr:to>
    <xdr:pic>
      <xdr:nvPicPr>
        <xdr:cNvPr id="12" name="Picture 89" descr="conew_lva024玫瑰冰淇淋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" y="30146625"/>
          <a:ext cx="1638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19050</xdr:rowOff>
    </xdr:from>
    <xdr:to>
      <xdr:col>3</xdr:col>
      <xdr:colOff>0</xdr:colOff>
      <xdr:row>14</xdr:row>
      <xdr:rowOff>1304925</xdr:rowOff>
    </xdr:to>
    <xdr:pic>
      <xdr:nvPicPr>
        <xdr:cNvPr id="13" name="Picture 90" descr="conew_lva013圆筒花卷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17554575"/>
          <a:ext cx="166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2</xdr:col>
      <xdr:colOff>590550</xdr:colOff>
      <xdr:row>16</xdr:row>
      <xdr:rowOff>1466850</xdr:rowOff>
    </xdr:to>
    <xdr:pic>
      <xdr:nvPicPr>
        <xdr:cNvPr id="14" name="Picture 91" descr="conew_lva014冰淇淋杯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20250150"/>
          <a:ext cx="1628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3</xdr:col>
      <xdr:colOff>9525</xdr:colOff>
      <xdr:row>15</xdr:row>
      <xdr:rowOff>1323975</xdr:rowOff>
    </xdr:to>
    <xdr:pic>
      <xdr:nvPicPr>
        <xdr:cNvPr id="15" name="Picture 92" descr="conew_lva015高杯冰淇淋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" y="18859500"/>
          <a:ext cx="1676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1323975</xdr:rowOff>
    </xdr:from>
    <xdr:to>
      <xdr:col>2</xdr:col>
      <xdr:colOff>581025</xdr:colOff>
      <xdr:row>18</xdr:row>
      <xdr:rowOff>1400175</xdr:rowOff>
    </xdr:to>
    <xdr:pic>
      <xdr:nvPicPr>
        <xdr:cNvPr id="16" name="Picture 93" descr="conew_lva016公仔蛋糕--大可爱虎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1050" y="23040975"/>
          <a:ext cx="1638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28575</xdr:rowOff>
    </xdr:from>
    <xdr:to>
      <xdr:col>3</xdr:col>
      <xdr:colOff>0</xdr:colOff>
      <xdr:row>17</xdr:row>
      <xdr:rowOff>1352550</xdr:rowOff>
    </xdr:to>
    <xdr:pic>
      <xdr:nvPicPr>
        <xdr:cNvPr id="17" name="Picture 94" descr="conew_lva016公仔蛋糕--可爱熊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" y="21745575"/>
          <a:ext cx="1666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3</xdr:col>
      <xdr:colOff>19050</xdr:colOff>
      <xdr:row>19</xdr:row>
      <xdr:rowOff>1352550</xdr:rowOff>
    </xdr:to>
    <xdr:pic>
      <xdr:nvPicPr>
        <xdr:cNvPr id="18" name="Picture 95" descr="conew_lva016公仔蛋糕--小可爱虎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" y="24574500"/>
          <a:ext cx="1685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28575</xdr:rowOff>
    </xdr:from>
    <xdr:to>
      <xdr:col>3</xdr:col>
      <xdr:colOff>9525</xdr:colOff>
      <xdr:row>20</xdr:row>
      <xdr:rowOff>1343025</xdr:rowOff>
    </xdr:to>
    <xdr:pic>
      <xdr:nvPicPr>
        <xdr:cNvPr id="19" name="Picture 96" descr="conew_lva017夹心花卷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0100" y="25965150"/>
          <a:ext cx="1666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3</xdr:col>
      <xdr:colOff>47625</xdr:colOff>
      <xdr:row>21</xdr:row>
      <xdr:rowOff>1352550</xdr:rowOff>
    </xdr:to>
    <xdr:pic>
      <xdr:nvPicPr>
        <xdr:cNvPr id="20" name="Picture 100" descr="conew_lva021脆皮蛋挞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9625" y="27346275"/>
          <a:ext cx="1695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38100</xdr:rowOff>
    </xdr:from>
    <xdr:to>
      <xdr:col>2</xdr:col>
      <xdr:colOff>609600</xdr:colOff>
      <xdr:row>22</xdr:row>
      <xdr:rowOff>1400175</xdr:rowOff>
    </xdr:to>
    <xdr:pic>
      <xdr:nvPicPr>
        <xdr:cNvPr id="21" name="Picture 101" descr="conew_lva022樱桃慕司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9625" y="28746450"/>
          <a:ext cx="1638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29</xdr:row>
      <xdr:rowOff>38100</xdr:rowOff>
    </xdr:from>
    <xdr:to>
      <xdr:col>3</xdr:col>
      <xdr:colOff>9525</xdr:colOff>
      <xdr:row>29</xdr:row>
      <xdr:rowOff>1495425</xdr:rowOff>
    </xdr:to>
    <xdr:pic>
      <xdr:nvPicPr>
        <xdr:cNvPr id="22" name="Picture 108" descr="conew_lva040心相印草莓爱心杯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71525" y="3861435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9525</xdr:rowOff>
    </xdr:from>
    <xdr:to>
      <xdr:col>3</xdr:col>
      <xdr:colOff>0</xdr:colOff>
      <xdr:row>24</xdr:row>
      <xdr:rowOff>1371600</xdr:rowOff>
    </xdr:to>
    <xdr:pic>
      <xdr:nvPicPr>
        <xdr:cNvPr id="23" name="Picture 109" descr="conew_lva028爱心公仔杯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0100" y="31575375"/>
          <a:ext cx="1657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28575</xdr:rowOff>
    </xdr:from>
    <xdr:to>
      <xdr:col>3</xdr:col>
      <xdr:colOff>28575</xdr:colOff>
      <xdr:row>25</xdr:row>
      <xdr:rowOff>1371600</xdr:rowOff>
    </xdr:to>
    <xdr:pic>
      <xdr:nvPicPr>
        <xdr:cNvPr id="24" name="Picture 110" descr="conew_lva029玫瑰花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81050" y="32985075"/>
          <a:ext cx="1704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3</xdr:col>
      <xdr:colOff>9525</xdr:colOff>
      <xdr:row>26</xdr:row>
      <xdr:rowOff>1390650</xdr:rowOff>
    </xdr:to>
    <xdr:pic>
      <xdr:nvPicPr>
        <xdr:cNvPr id="25" name="Picture 118" descr="conew_lva036草莓爱心杯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0100" y="34385250"/>
          <a:ext cx="1666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9525</xdr:rowOff>
    </xdr:from>
    <xdr:to>
      <xdr:col>2</xdr:col>
      <xdr:colOff>609600</xdr:colOff>
      <xdr:row>28</xdr:row>
      <xdr:rowOff>1333500</xdr:rowOff>
    </xdr:to>
    <xdr:pic>
      <xdr:nvPicPr>
        <xdr:cNvPr id="26" name="Picture 119" descr="conew_lva038花香爱心杯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81050" y="37214175"/>
          <a:ext cx="1666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28575</xdr:rowOff>
    </xdr:from>
    <xdr:to>
      <xdr:col>3</xdr:col>
      <xdr:colOff>9525</xdr:colOff>
      <xdr:row>5</xdr:row>
      <xdr:rowOff>1362075</xdr:rowOff>
    </xdr:to>
    <xdr:pic>
      <xdr:nvPicPr>
        <xdr:cNvPr id="27" name="Picture 123" descr="LVA004甜心卷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09625" y="5267325"/>
          <a:ext cx="1657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1390650</xdr:rowOff>
    </xdr:from>
    <xdr:to>
      <xdr:col>2</xdr:col>
      <xdr:colOff>609600</xdr:colOff>
      <xdr:row>27</xdr:row>
      <xdr:rowOff>1400175</xdr:rowOff>
    </xdr:to>
    <xdr:pic>
      <xdr:nvPicPr>
        <xdr:cNvPr id="28" name="Picture 124" descr="LVA037樱桃爱心杯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0100" y="35756850"/>
          <a:ext cx="1647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19050</xdr:rowOff>
    </xdr:from>
    <xdr:to>
      <xdr:col>2</xdr:col>
      <xdr:colOff>304800</xdr:colOff>
      <xdr:row>12</xdr:row>
      <xdr:rowOff>1524000</xdr:rowOff>
    </xdr:to>
    <xdr:pic>
      <xdr:nvPicPr>
        <xdr:cNvPr id="1" name="Picture 1" descr="LVA07小熊杯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344775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342900</xdr:colOff>
      <xdr:row>5</xdr:row>
      <xdr:rowOff>19050</xdr:rowOff>
    </xdr:to>
    <xdr:pic>
      <xdr:nvPicPr>
        <xdr:cNvPr id="2" name="Picture 2" descr="conew_lvb003大盒装三明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048125"/>
          <a:ext cx="1743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57150</xdr:rowOff>
    </xdr:from>
    <xdr:to>
      <xdr:col>2</xdr:col>
      <xdr:colOff>314325</xdr:colOff>
      <xdr:row>5</xdr:row>
      <xdr:rowOff>1428750</xdr:rowOff>
    </xdr:to>
    <xdr:pic>
      <xdr:nvPicPr>
        <xdr:cNvPr id="3" name="Picture 7" descr="conew_lvb008精装瑞士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5429250"/>
          <a:ext cx="1724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28575</xdr:rowOff>
    </xdr:from>
    <xdr:to>
      <xdr:col>2</xdr:col>
      <xdr:colOff>333375</xdr:colOff>
      <xdr:row>7</xdr:row>
      <xdr:rowOff>19050</xdr:rowOff>
    </xdr:to>
    <xdr:pic>
      <xdr:nvPicPr>
        <xdr:cNvPr id="4" name="Picture 8" descr="conew_lvb009水晶之恋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6829425"/>
          <a:ext cx="1743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57150</xdr:rowOff>
    </xdr:from>
    <xdr:to>
      <xdr:col>2</xdr:col>
      <xdr:colOff>333375</xdr:colOff>
      <xdr:row>8</xdr:row>
      <xdr:rowOff>9525</xdr:rowOff>
    </xdr:to>
    <xdr:pic>
      <xdr:nvPicPr>
        <xdr:cNvPr id="5" name="Picture 23" descr="conew_lvb025可爱芭芘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8258175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28575</xdr:rowOff>
    </xdr:from>
    <xdr:to>
      <xdr:col>2</xdr:col>
      <xdr:colOff>304800</xdr:colOff>
      <xdr:row>8</xdr:row>
      <xdr:rowOff>1390650</xdr:rowOff>
    </xdr:to>
    <xdr:pic>
      <xdr:nvPicPr>
        <xdr:cNvPr id="6" name="Picture 24" descr="conew_lvb026温暖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9629775"/>
          <a:ext cx="1714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28575</xdr:rowOff>
    </xdr:from>
    <xdr:to>
      <xdr:col>2</xdr:col>
      <xdr:colOff>304800</xdr:colOff>
      <xdr:row>9</xdr:row>
      <xdr:rowOff>1390650</xdr:rowOff>
    </xdr:to>
    <xdr:pic>
      <xdr:nvPicPr>
        <xdr:cNvPr id="7" name="Picture 25" descr="conew_lvb027微笑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11039475"/>
          <a:ext cx="1714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19050</xdr:rowOff>
    </xdr:from>
    <xdr:to>
      <xdr:col>2</xdr:col>
      <xdr:colOff>323850</xdr:colOff>
      <xdr:row>10</xdr:row>
      <xdr:rowOff>1390650</xdr:rowOff>
    </xdr:to>
    <xdr:pic>
      <xdr:nvPicPr>
        <xdr:cNvPr id="8" name="Picture 28" descr="conew_lvb030送财杯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12458700"/>
          <a:ext cx="1724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19050</xdr:rowOff>
    </xdr:from>
    <xdr:to>
      <xdr:col>2</xdr:col>
      <xdr:colOff>333375</xdr:colOff>
      <xdr:row>3</xdr:row>
      <xdr:rowOff>1343025</xdr:rowOff>
    </xdr:to>
    <xdr:pic>
      <xdr:nvPicPr>
        <xdr:cNvPr id="9" name="Picture 30" descr="conew_lvb002精装爱心小蛋糕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2686050"/>
          <a:ext cx="1724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2</xdr:col>
      <xdr:colOff>333375</xdr:colOff>
      <xdr:row>2</xdr:row>
      <xdr:rowOff>1390650</xdr:rowOff>
    </xdr:to>
    <xdr:pic>
      <xdr:nvPicPr>
        <xdr:cNvPr id="10" name="Picture 31" descr="conew_lvb001盒装三明治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1257300"/>
          <a:ext cx="1752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38100</xdr:rowOff>
    </xdr:from>
    <xdr:to>
      <xdr:col>2</xdr:col>
      <xdr:colOff>352425</xdr:colOff>
      <xdr:row>11</xdr:row>
      <xdr:rowOff>1438275</xdr:rowOff>
    </xdr:to>
    <xdr:pic>
      <xdr:nvPicPr>
        <xdr:cNvPr id="11" name="Picture 33" descr="conew_lvb032小熊杯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4850" y="13896975"/>
          <a:ext cx="1752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323850</xdr:colOff>
      <xdr:row>13</xdr:row>
      <xdr:rowOff>1457325</xdr:rowOff>
    </xdr:to>
    <xdr:pic>
      <xdr:nvPicPr>
        <xdr:cNvPr id="12" name="Picture 34" descr="conew_lvb03圆筒恋人蛋糕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" y="16868775"/>
          <a:ext cx="1733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2</xdr:col>
      <xdr:colOff>352425</xdr:colOff>
      <xdr:row>14</xdr:row>
      <xdr:rowOff>1362075</xdr:rowOff>
    </xdr:to>
    <xdr:pic>
      <xdr:nvPicPr>
        <xdr:cNvPr id="13" name="Picture 37" descr="LVB037幸福着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8383250"/>
          <a:ext cx="1743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19050</xdr:rowOff>
    </xdr:from>
    <xdr:to>
      <xdr:col>2</xdr:col>
      <xdr:colOff>352425</xdr:colOff>
      <xdr:row>15</xdr:row>
      <xdr:rowOff>1333500</xdr:rowOff>
    </xdr:to>
    <xdr:pic>
      <xdr:nvPicPr>
        <xdr:cNvPr id="14" name="Picture 38" descr="LVB038精装公仔土司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5325" y="19754850"/>
          <a:ext cx="1762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2</xdr:col>
      <xdr:colOff>361950</xdr:colOff>
      <xdr:row>17</xdr:row>
      <xdr:rowOff>9525</xdr:rowOff>
    </xdr:to>
    <xdr:pic>
      <xdr:nvPicPr>
        <xdr:cNvPr id="15" name="Picture 39" descr="LVB039童心杯之乖乖虎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4850" y="21145500"/>
          <a:ext cx="1762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19050</xdr:rowOff>
    </xdr:from>
    <xdr:to>
      <xdr:col>2</xdr:col>
      <xdr:colOff>333375</xdr:colOff>
      <xdr:row>17</xdr:row>
      <xdr:rowOff>1381125</xdr:rowOff>
    </xdr:to>
    <xdr:pic>
      <xdr:nvPicPr>
        <xdr:cNvPr id="16" name="Picture 40" descr="LVB040圆筒小兔杯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5800" y="22564725"/>
          <a:ext cx="1752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2</xdr:col>
      <xdr:colOff>323850</xdr:colOff>
      <xdr:row>18</xdr:row>
      <xdr:rowOff>1381125</xdr:rowOff>
    </xdr:to>
    <xdr:pic>
      <xdr:nvPicPr>
        <xdr:cNvPr id="17" name="Picture 41" descr="LVB041情侣杯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23936325"/>
          <a:ext cx="1733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19</xdr:row>
      <xdr:rowOff>47625</xdr:rowOff>
    </xdr:from>
    <xdr:to>
      <xdr:col>2</xdr:col>
      <xdr:colOff>333375</xdr:colOff>
      <xdr:row>19</xdr:row>
      <xdr:rowOff>1400175</xdr:rowOff>
    </xdr:to>
    <xdr:pic>
      <xdr:nvPicPr>
        <xdr:cNvPr id="18" name="Picture 42" descr="conew_lvb042精装爱心蛋糕之靓丽心情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25365075"/>
          <a:ext cx="1762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9525</xdr:rowOff>
    </xdr:from>
    <xdr:to>
      <xdr:col>2</xdr:col>
      <xdr:colOff>352425</xdr:colOff>
      <xdr:row>20</xdr:row>
      <xdr:rowOff>1314450</xdr:rowOff>
    </xdr:to>
    <xdr:pic>
      <xdr:nvPicPr>
        <xdr:cNvPr id="19" name="Picture 43" descr="conew_lvb043快乐芭芘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267366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38100</xdr:rowOff>
    </xdr:from>
    <xdr:to>
      <xdr:col>2</xdr:col>
      <xdr:colOff>342900</xdr:colOff>
      <xdr:row>21</xdr:row>
      <xdr:rowOff>1409700</xdr:rowOff>
    </xdr:to>
    <xdr:pic>
      <xdr:nvPicPr>
        <xdr:cNvPr id="20" name="Picture 44" descr="conew_lvb044小盒装三明治-爱之最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4375" y="28136850"/>
          <a:ext cx="1733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1504950</xdr:rowOff>
    </xdr:from>
    <xdr:to>
      <xdr:col>2</xdr:col>
      <xdr:colOff>361950</xdr:colOff>
      <xdr:row>23</xdr:row>
      <xdr:rowOff>1314450</xdr:rowOff>
    </xdr:to>
    <xdr:pic>
      <xdr:nvPicPr>
        <xdr:cNvPr id="21" name="Picture 45" descr="conew_lvb046精装爱心芝士蛋卷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31051500"/>
          <a:ext cx="176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28575</xdr:rowOff>
    </xdr:from>
    <xdr:to>
      <xdr:col>2</xdr:col>
      <xdr:colOff>352425</xdr:colOff>
      <xdr:row>24</xdr:row>
      <xdr:rowOff>1323975</xdr:rowOff>
    </xdr:to>
    <xdr:pic>
      <xdr:nvPicPr>
        <xdr:cNvPr id="22" name="Picture 46" descr="conew_lvb047果味瑞士卷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4375" y="32423100"/>
          <a:ext cx="1743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19050</xdr:rowOff>
    </xdr:from>
    <xdr:to>
      <xdr:col>3</xdr:col>
      <xdr:colOff>9525</xdr:colOff>
      <xdr:row>25</xdr:row>
      <xdr:rowOff>1343025</xdr:rowOff>
    </xdr:to>
    <xdr:pic>
      <xdr:nvPicPr>
        <xdr:cNvPr id="23" name="Picture 47" descr="conew_lvb048精装爱心小蛋糕之爱相守0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3900" y="33775650"/>
          <a:ext cx="1771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1343025</xdr:rowOff>
    </xdr:from>
    <xdr:to>
      <xdr:col>2</xdr:col>
      <xdr:colOff>314325</xdr:colOff>
      <xdr:row>26</xdr:row>
      <xdr:rowOff>1304925</xdr:rowOff>
    </xdr:to>
    <xdr:pic>
      <xdr:nvPicPr>
        <xdr:cNvPr id="24" name="Picture 48" descr="conew_lvb049精装爱心小蛋糕之心相印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2950" y="35099625"/>
          <a:ext cx="1676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2</xdr:col>
      <xdr:colOff>314325</xdr:colOff>
      <xdr:row>27</xdr:row>
      <xdr:rowOff>1333500</xdr:rowOff>
    </xdr:to>
    <xdr:pic>
      <xdr:nvPicPr>
        <xdr:cNvPr id="25" name="Picture 49" descr="conew_lvb050小熊爱心蛋糕0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3425" y="36461700"/>
          <a:ext cx="1685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57150</xdr:rowOff>
    </xdr:from>
    <xdr:to>
      <xdr:col>2</xdr:col>
      <xdr:colOff>304800</xdr:colOff>
      <xdr:row>28</xdr:row>
      <xdr:rowOff>1400175</xdr:rowOff>
    </xdr:to>
    <xdr:pic>
      <xdr:nvPicPr>
        <xdr:cNvPr id="26" name="Picture 50" descr="conew_lvb051小同心卷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4850" y="37880925"/>
          <a:ext cx="1704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38100</xdr:rowOff>
    </xdr:from>
    <xdr:to>
      <xdr:col>2</xdr:col>
      <xdr:colOff>361950</xdr:colOff>
      <xdr:row>23</xdr:row>
      <xdr:rowOff>9525</xdr:rowOff>
    </xdr:to>
    <xdr:pic>
      <xdr:nvPicPr>
        <xdr:cNvPr id="27" name="Picture 51" descr="情人节系列三明治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4375" y="29584650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57150</xdr:rowOff>
    </xdr:from>
    <xdr:to>
      <xdr:col>2</xdr:col>
      <xdr:colOff>371475</xdr:colOff>
      <xdr:row>11</xdr:row>
      <xdr:rowOff>1504950</xdr:rowOff>
    </xdr:to>
    <xdr:pic>
      <xdr:nvPicPr>
        <xdr:cNvPr id="1" name="Picture 1" descr="LV01钟爱一生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992225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390525</xdr:colOff>
      <xdr:row>2</xdr:row>
      <xdr:rowOff>1171575</xdr:rowOff>
    </xdr:to>
    <xdr:pic>
      <xdr:nvPicPr>
        <xdr:cNvPr id="2" name="Picture 18" descr="conew_lvc001祝你顺利004（小号）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438275"/>
          <a:ext cx="1619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0</xdr:rowOff>
    </xdr:from>
    <xdr:to>
      <xdr:col>2</xdr:col>
      <xdr:colOff>390525</xdr:colOff>
      <xdr:row>3</xdr:row>
      <xdr:rowOff>1276350</xdr:rowOff>
    </xdr:to>
    <xdr:pic>
      <xdr:nvPicPr>
        <xdr:cNvPr id="3" name="Picture 19" descr="conew_lvc002吾心无悔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590800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381000</xdr:colOff>
      <xdr:row>8</xdr:row>
      <xdr:rowOff>0</xdr:rowOff>
    </xdr:to>
    <xdr:pic>
      <xdr:nvPicPr>
        <xdr:cNvPr id="4" name="Picture 20" descr="conew_lvc006唯一01（小号）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8439150"/>
          <a:ext cx="1619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19050</xdr:rowOff>
    </xdr:from>
    <xdr:to>
      <xdr:col>2</xdr:col>
      <xdr:colOff>390525</xdr:colOff>
      <xdr:row>4</xdr:row>
      <xdr:rowOff>1485900</xdr:rowOff>
    </xdr:to>
    <xdr:pic>
      <xdr:nvPicPr>
        <xdr:cNvPr id="5" name="Picture 21" descr="conew_lvc003一心一意02（小号）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933825"/>
          <a:ext cx="1628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28575</xdr:rowOff>
    </xdr:from>
    <xdr:to>
      <xdr:col>2</xdr:col>
      <xdr:colOff>381000</xdr:colOff>
      <xdr:row>5</xdr:row>
      <xdr:rowOff>1562100</xdr:rowOff>
    </xdr:to>
    <xdr:pic>
      <xdr:nvPicPr>
        <xdr:cNvPr id="6" name="Picture 22" descr="conew_lvc004迷你情人熊礼盒02（小号）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546735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2</xdr:col>
      <xdr:colOff>371475</xdr:colOff>
      <xdr:row>6</xdr:row>
      <xdr:rowOff>1371600</xdr:rowOff>
    </xdr:to>
    <xdr:pic>
      <xdr:nvPicPr>
        <xdr:cNvPr id="7" name="Picture 23" descr="conew_lvc005甜蜜蜜01（小号）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7038975"/>
          <a:ext cx="1609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1390650</xdr:rowOff>
    </xdr:from>
    <xdr:to>
      <xdr:col>2</xdr:col>
      <xdr:colOff>371475</xdr:colOff>
      <xdr:row>8</xdr:row>
      <xdr:rowOff>1276350</xdr:rowOff>
    </xdr:to>
    <xdr:pic>
      <xdr:nvPicPr>
        <xdr:cNvPr id="8" name="Picture 25" descr="conew_lvc007爱的誓言01（小号）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9829800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381000</xdr:colOff>
      <xdr:row>10</xdr:row>
      <xdr:rowOff>9525</xdr:rowOff>
    </xdr:to>
    <xdr:pic>
      <xdr:nvPicPr>
        <xdr:cNvPr id="9" name="Picture 32" descr="conew_lvc013两情相悦04（大号）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11125200"/>
          <a:ext cx="1628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9525</xdr:rowOff>
    </xdr:from>
    <xdr:to>
      <xdr:col>3</xdr:col>
      <xdr:colOff>0</xdr:colOff>
      <xdr:row>10</xdr:row>
      <xdr:rowOff>1514475</xdr:rowOff>
    </xdr:to>
    <xdr:pic>
      <xdr:nvPicPr>
        <xdr:cNvPr id="10" name="Picture 33" descr="conew_lvc014真爱永远01（大号）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12420600"/>
          <a:ext cx="164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12</xdr:row>
      <xdr:rowOff>0</xdr:rowOff>
    </xdr:from>
    <xdr:to>
      <xdr:col>2</xdr:col>
      <xdr:colOff>285750</xdr:colOff>
      <xdr:row>12</xdr:row>
      <xdr:rowOff>1495425</xdr:rowOff>
    </xdr:to>
    <xdr:pic>
      <xdr:nvPicPr>
        <xdr:cNvPr id="11" name="Picture 35" descr="conew_lvc016心相连01（大号）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15459075"/>
          <a:ext cx="16383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1514475</xdr:rowOff>
    </xdr:from>
    <xdr:to>
      <xdr:col>2</xdr:col>
      <xdr:colOff>390525</xdr:colOff>
      <xdr:row>13</xdr:row>
      <xdr:rowOff>1504950</xdr:rowOff>
    </xdr:to>
    <xdr:pic>
      <xdr:nvPicPr>
        <xdr:cNvPr id="12" name="Picture 36" descr="conew_lvc017虎年大吉01（大号）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" y="16973550"/>
          <a:ext cx="1638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1514475</xdr:rowOff>
    </xdr:from>
    <xdr:to>
      <xdr:col>2</xdr:col>
      <xdr:colOff>390525</xdr:colOff>
      <xdr:row>14</xdr:row>
      <xdr:rowOff>1485900</xdr:rowOff>
    </xdr:to>
    <xdr:pic>
      <xdr:nvPicPr>
        <xdr:cNvPr id="13" name="Picture 37" descr="conew_lvc018 i love you 01（大号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18497550"/>
          <a:ext cx="1628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19050</xdr:rowOff>
    </xdr:from>
    <xdr:to>
      <xdr:col>2</xdr:col>
      <xdr:colOff>390525</xdr:colOff>
      <xdr:row>15</xdr:row>
      <xdr:rowOff>1476375</xdr:rowOff>
    </xdr:to>
    <xdr:pic>
      <xdr:nvPicPr>
        <xdr:cNvPr id="14" name="Picture 42" descr="conew_lvc024爱你在我心01（小号）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200501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1514475</xdr:rowOff>
    </xdr:from>
    <xdr:to>
      <xdr:col>2</xdr:col>
      <xdr:colOff>381000</xdr:colOff>
      <xdr:row>17</xdr:row>
      <xdr:rowOff>1466850</xdr:rowOff>
    </xdr:to>
    <xdr:pic>
      <xdr:nvPicPr>
        <xdr:cNvPr id="15" name="Picture 44" descr="conew_lvc031执子之手（小号）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" y="23069550"/>
          <a:ext cx="161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16</xdr:row>
      <xdr:rowOff>19050</xdr:rowOff>
    </xdr:from>
    <xdr:to>
      <xdr:col>2</xdr:col>
      <xdr:colOff>285750</xdr:colOff>
      <xdr:row>16</xdr:row>
      <xdr:rowOff>1476375</xdr:rowOff>
    </xdr:to>
    <xdr:pic>
      <xdr:nvPicPr>
        <xdr:cNvPr id="16" name="Picture 48" descr="conew_lvc030缘定三生（大号）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21574125"/>
          <a:ext cx="1638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371475</xdr:colOff>
      <xdr:row>18</xdr:row>
      <xdr:rowOff>1485900</xdr:rowOff>
    </xdr:to>
    <xdr:pic>
      <xdr:nvPicPr>
        <xdr:cNvPr id="17" name="Picture 55" descr="conew_lvc037铁盒情人熊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1050" y="24603075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9525</xdr:rowOff>
    </xdr:from>
    <xdr:to>
      <xdr:col>2</xdr:col>
      <xdr:colOff>381000</xdr:colOff>
      <xdr:row>19</xdr:row>
      <xdr:rowOff>1504950</xdr:rowOff>
    </xdr:to>
    <xdr:pic>
      <xdr:nvPicPr>
        <xdr:cNvPr id="18" name="Picture 56" descr="conew_lvc038等待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26136600"/>
          <a:ext cx="1609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20</xdr:row>
      <xdr:rowOff>38100</xdr:rowOff>
    </xdr:from>
    <xdr:to>
      <xdr:col>2</xdr:col>
      <xdr:colOff>285750</xdr:colOff>
      <xdr:row>20</xdr:row>
      <xdr:rowOff>1504950</xdr:rowOff>
    </xdr:to>
    <xdr:pic>
      <xdr:nvPicPr>
        <xdr:cNvPr id="19" name="Picture 58" descr="conew_lvc040携手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6275" y="27689175"/>
          <a:ext cx="1638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38100</xdr:rowOff>
    </xdr:from>
    <xdr:to>
      <xdr:col>2</xdr:col>
      <xdr:colOff>371475</xdr:colOff>
      <xdr:row>23</xdr:row>
      <xdr:rowOff>1476375</xdr:rowOff>
    </xdr:to>
    <xdr:pic>
      <xdr:nvPicPr>
        <xdr:cNvPr id="20" name="Picture 63" descr="conew_lvc048团圆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90575" y="32261175"/>
          <a:ext cx="1609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2</xdr:col>
      <xdr:colOff>390525</xdr:colOff>
      <xdr:row>21</xdr:row>
      <xdr:rowOff>1504950</xdr:rowOff>
    </xdr:to>
    <xdr:pic>
      <xdr:nvPicPr>
        <xdr:cNvPr id="21" name="Picture 64" descr="conew_lvc046花开在冬季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0575" y="29184600"/>
          <a:ext cx="1628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2</xdr:col>
      <xdr:colOff>381000</xdr:colOff>
      <xdr:row>22</xdr:row>
      <xdr:rowOff>1514475</xdr:rowOff>
    </xdr:to>
    <xdr:pic>
      <xdr:nvPicPr>
        <xdr:cNvPr id="22" name="Picture 65" descr="conew_lvc047我爱我家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81050" y="30718125"/>
          <a:ext cx="1628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19050</xdr:rowOff>
    </xdr:from>
    <xdr:to>
      <xdr:col>2</xdr:col>
      <xdr:colOff>381000</xdr:colOff>
      <xdr:row>24</xdr:row>
      <xdr:rowOff>1504950</xdr:rowOff>
    </xdr:to>
    <xdr:pic>
      <xdr:nvPicPr>
        <xdr:cNvPr id="23" name="Picture 67" descr="conew_lvc049与你同行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1050" y="33766125"/>
          <a:ext cx="1628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2</xdr:col>
      <xdr:colOff>361950</xdr:colOff>
      <xdr:row>33</xdr:row>
      <xdr:rowOff>1485900</xdr:rowOff>
    </xdr:to>
    <xdr:pic>
      <xdr:nvPicPr>
        <xdr:cNvPr id="24" name="Picture 68" descr="conew_lvc059春天来了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0100" y="47482125"/>
          <a:ext cx="15906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361950</xdr:colOff>
      <xdr:row>25</xdr:row>
      <xdr:rowOff>1485900</xdr:rowOff>
    </xdr:to>
    <xdr:pic>
      <xdr:nvPicPr>
        <xdr:cNvPr id="25" name="Picture 69" descr="conew_lvc051花盛开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81050" y="35271075"/>
          <a:ext cx="1609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1485900</xdr:rowOff>
    </xdr:from>
    <xdr:to>
      <xdr:col>3</xdr:col>
      <xdr:colOff>0</xdr:colOff>
      <xdr:row>26</xdr:row>
      <xdr:rowOff>1438275</xdr:rowOff>
    </xdr:to>
    <xdr:pic>
      <xdr:nvPicPr>
        <xdr:cNvPr id="26" name="Picture 70" descr="conew_lvc052幸福地图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09625" y="36756975"/>
          <a:ext cx="161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28575</xdr:rowOff>
    </xdr:from>
    <xdr:to>
      <xdr:col>3</xdr:col>
      <xdr:colOff>0</xdr:colOff>
      <xdr:row>27</xdr:row>
      <xdr:rowOff>1476375</xdr:rowOff>
    </xdr:to>
    <xdr:pic>
      <xdr:nvPicPr>
        <xdr:cNvPr id="27" name="Picture 71" descr="conew_lvc053一叶知秋0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09625" y="38347650"/>
          <a:ext cx="1619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38100</xdr:rowOff>
    </xdr:from>
    <xdr:to>
      <xdr:col>2</xdr:col>
      <xdr:colOff>352425</xdr:colOff>
      <xdr:row>28</xdr:row>
      <xdr:rowOff>1447800</xdr:rowOff>
    </xdr:to>
    <xdr:pic>
      <xdr:nvPicPr>
        <xdr:cNvPr id="28" name="Picture 72" descr="conew_lvc054祝你幸福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0575" y="39881175"/>
          <a:ext cx="1590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29</xdr:row>
      <xdr:rowOff>19050</xdr:rowOff>
    </xdr:from>
    <xdr:to>
      <xdr:col>2</xdr:col>
      <xdr:colOff>266700</xdr:colOff>
      <xdr:row>29</xdr:row>
      <xdr:rowOff>1504950</xdr:rowOff>
    </xdr:to>
    <xdr:pic>
      <xdr:nvPicPr>
        <xdr:cNvPr id="29" name="Picture 73" descr="conew_lvc055多彩生活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6275" y="41386125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0</xdr:rowOff>
    </xdr:from>
    <xdr:to>
      <xdr:col>2</xdr:col>
      <xdr:colOff>381000</xdr:colOff>
      <xdr:row>30</xdr:row>
      <xdr:rowOff>1466850</xdr:rowOff>
    </xdr:to>
    <xdr:pic>
      <xdr:nvPicPr>
        <xdr:cNvPr id="30" name="Picture 74" descr="conew_lvc056梦想在望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0100" y="42891075"/>
          <a:ext cx="1609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2</xdr:col>
      <xdr:colOff>371475</xdr:colOff>
      <xdr:row>31</xdr:row>
      <xdr:rowOff>1476375</xdr:rowOff>
    </xdr:to>
    <xdr:pic>
      <xdr:nvPicPr>
        <xdr:cNvPr id="31" name="Picture 75" descr="conew_lvc057成功在即0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9625" y="44434125"/>
          <a:ext cx="1590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2</xdr:col>
      <xdr:colOff>381000</xdr:colOff>
      <xdr:row>32</xdr:row>
      <xdr:rowOff>1514475</xdr:rowOff>
    </xdr:to>
    <xdr:pic>
      <xdr:nvPicPr>
        <xdr:cNvPr id="32" name="Picture 76" descr="conew_lvc058步步高升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90575" y="45939075"/>
          <a:ext cx="1619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31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4.25"/>
  <cols>
    <col min="1" max="1" width="10.25390625" style="37" customWidth="1"/>
    <col min="2" max="2" width="13.875" style="37" bestFit="1" customWidth="1"/>
    <col min="3" max="3" width="8.125" style="37" customWidth="1"/>
    <col min="4" max="4" width="24.75390625" style="37" customWidth="1"/>
    <col min="5" max="5" width="16.625" style="38" customWidth="1"/>
    <col min="6" max="6" width="15.00390625" style="37" customWidth="1"/>
    <col min="7" max="7" width="9.125" style="38" customWidth="1"/>
    <col min="8" max="8" width="8.00390625" style="34" customWidth="1"/>
    <col min="9" max="9" width="16.625" style="37" customWidth="1"/>
    <col min="10" max="10" width="8.50390625" style="37" customWidth="1"/>
    <col min="11" max="11" width="4.50390625" style="37" bestFit="1" customWidth="1"/>
    <col min="12" max="12" width="9.00390625" style="42" customWidth="1"/>
    <col min="13" max="16384" width="9.00390625" style="37" customWidth="1"/>
  </cols>
  <sheetData>
    <row r="1" spans="1:11" s="28" customFormat="1" ht="46.5" customHeight="1">
      <c r="A1" s="60" t="s">
        <v>351</v>
      </c>
      <c r="B1" s="61"/>
      <c r="C1" s="61"/>
      <c r="D1" s="61"/>
      <c r="E1" s="61"/>
      <c r="F1" s="61"/>
      <c r="G1" s="61"/>
      <c r="H1" s="61"/>
      <c r="I1" s="61"/>
      <c r="J1" s="35"/>
      <c r="K1" s="40"/>
    </row>
    <row r="2" spans="1:11" s="29" customFormat="1" ht="45" customHeight="1">
      <c r="A2" s="2" t="s">
        <v>310</v>
      </c>
      <c r="B2" s="39" t="s">
        <v>168</v>
      </c>
      <c r="C2" s="39"/>
      <c r="D2" s="15" t="s">
        <v>169</v>
      </c>
      <c r="E2" s="15" t="s">
        <v>208</v>
      </c>
      <c r="F2" s="15" t="s">
        <v>230</v>
      </c>
      <c r="G2" s="15" t="s">
        <v>209</v>
      </c>
      <c r="H2" s="15" t="s">
        <v>231</v>
      </c>
      <c r="I2" s="15" t="s">
        <v>266</v>
      </c>
      <c r="K2" s="41"/>
    </row>
    <row r="3" spans="1:12" ht="105" customHeight="1">
      <c r="A3" s="43" t="s">
        <v>1</v>
      </c>
      <c r="B3" s="6" t="s">
        <v>2</v>
      </c>
      <c r="C3" s="43"/>
      <c r="D3" s="52" t="s">
        <v>311</v>
      </c>
      <c r="E3" s="15" t="s">
        <v>312</v>
      </c>
      <c r="F3" s="36" t="s">
        <v>313</v>
      </c>
      <c r="G3" s="39">
        <v>7</v>
      </c>
      <c r="H3" s="53">
        <f>270*7</f>
        <v>1890</v>
      </c>
      <c r="I3" s="45" t="s">
        <v>268</v>
      </c>
      <c r="K3" s="42"/>
      <c r="L3" s="37"/>
    </row>
    <row r="4" spans="1:12" ht="106.5" customHeight="1">
      <c r="A4" s="43" t="s">
        <v>3</v>
      </c>
      <c r="B4" s="6" t="s">
        <v>4</v>
      </c>
      <c r="C4" s="43"/>
      <c r="D4" s="52" t="s">
        <v>314</v>
      </c>
      <c r="E4" s="15" t="s">
        <v>315</v>
      </c>
      <c r="F4" s="36" t="s">
        <v>277</v>
      </c>
      <c r="G4" s="39">
        <v>8</v>
      </c>
      <c r="H4" s="53">
        <f>216*8</f>
        <v>1728</v>
      </c>
      <c r="I4" s="45" t="s">
        <v>305</v>
      </c>
      <c r="K4" s="42"/>
      <c r="L4" s="37"/>
    </row>
    <row r="5" spans="1:12" ht="109.5" customHeight="1">
      <c r="A5" s="43" t="s">
        <v>5</v>
      </c>
      <c r="B5" s="8" t="s">
        <v>6</v>
      </c>
      <c r="C5" s="43"/>
      <c r="D5" s="52" t="s">
        <v>316</v>
      </c>
      <c r="E5" s="15" t="s">
        <v>317</v>
      </c>
      <c r="F5" s="36" t="s">
        <v>267</v>
      </c>
      <c r="G5" s="39">
        <v>9</v>
      </c>
      <c r="H5" s="53">
        <f>270*9</f>
        <v>2430</v>
      </c>
      <c r="I5" s="45" t="s">
        <v>318</v>
      </c>
      <c r="K5" s="23"/>
      <c r="L5" s="37"/>
    </row>
    <row r="6" spans="1:12" ht="110.25" customHeight="1">
      <c r="A6" s="43" t="s">
        <v>7</v>
      </c>
      <c r="B6" s="8" t="s">
        <v>8</v>
      </c>
      <c r="C6" s="43"/>
      <c r="D6" s="52" t="s">
        <v>316</v>
      </c>
      <c r="E6" s="15" t="s">
        <v>319</v>
      </c>
      <c r="F6" s="36" t="s">
        <v>320</v>
      </c>
      <c r="G6" s="39">
        <v>8</v>
      </c>
      <c r="H6" s="53">
        <f>450*8</f>
        <v>3600</v>
      </c>
      <c r="I6" s="45" t="s">
        <v>321</v>
      </c>
      <c r="K6" s="23"/>
      <c r="L6" s="37"/>
    </row>
    <row r="7" spans="1:12" ht="109.5" customHeight="1">
      <c r="A7" s="43" t="s">
        <v>9</v>
      </c>
      <c r="B7" s="6" t="s">
        <v>10</v>
      </c>
      <c r="C7" s="43"/>
      <c r="D7" s="52" t="s">
        <v>316</v>
      </c>
      <c r="E7" s="15" t="s">
        <v>322</v>
      </c>
      <c r="F7" s="36" t="s">
        <v>320</v>
      </c>
      <c r="G7" s="39">
        <v>8</v>
      </c>
      <c r="H7" s="53">
        <f>450*8</f>
        <v>3600</v>
      </c>
      <c r="I7" s="45" t="s">
        <v>318</v>
      </c>
      <c r="K7" s="23"/>
      <c r="L7" s="37"/>
    </row>
    <row r="8" spans="1:12" ht="108" customHeight="1">
      <c r="A8" s="43" t="s">
        <v>11</v>
      </c>
      <c r="B8" s="6" t="s">
        <v>12</v>
      </c>
      <c r="C8" s="43"/>
      <c r="D8" s="52" t="s">
        <v>314</v>
      </c>
      <c r="E8" s="15" t="s">
        <v>323</v>
      </c>
      <c r="F8" s="36" t="s">
        <v>320</v>
      </c>
      <c r="G8" s="39">
        <v>8</v>
      </c>
      <c r="H8" s="53">
        <f>450*8</f>
        <v>3600</v>
      </c>
      <c r="I8" s="45" t="s">
        <v>305</v>
      </c>
      <c r="K8" s="23"/>
      <c r="L8" s="37"/>
    </row>
    <row r="9" spans="1:12" ht="104.25" customHeight="1">
      <c r="A9" s="43" t="s">
        <v>13</v>
      </c>
      <c r="B9" s="6" t="s">
        <v>14</v>
      </c>
      <c r="C9" s="43"/>
      <c r="D9" s="52" t="s">
        <v>324</v>
      </c>
      <c r="E9" s="15" t="s">
        <v>325</v>
      </c>
      <c r="F9" s="36" t="s">
        <v>277</v>
      </c>
      <c r="G9" s="39">
        <v>7</v>
      </c>
      <c r="H9" s="53">
        <f>216*7</f>
        <v>1512</v>
      </c>
      <c r="I9" s="45" t="s">
        <v>326</v>
      </c>
      <c r="K9" s="23"/>
      <c r="L9" s="37"/>
    </row>
    <row r="10" spans="1:12" ht="108.75" customHeight="1">
      <c r="A10" s="43" t="s">
        <v>15</v>
      </c>
      <c r="B10" s="6" t="s">
        <v>16</v>
      </c>
      <c r="C10" s="43"/>
      <c r="D10" s="52" t="s">
        <v>327</v>
      </c>
      <c r="E10" s="15" t="s">
        <v>328</v>
      </c>
      <c r="F10" s="43"/>
      <c r="G10" s="39">
        <v>6</v>
      </c>
      <c r="H10" s="53"/>
      <c r="I10" s="45" t="s">
        <v>326</v>
      </c>
      <c r="K10" s="23"/>
      <c r="L10" s="37"/>
    </row>
    <row r="11" spans="1:12" ht="104.25" customHeight="1">
      <c r="A11" s="43" t="s">
        <v>17</v>
      </c>
      <c r="B11" s="6" t="s">
        <v>18</v>
      </c>
      <c r="C11" s="43"/>
      <c r="D11" s="52" t="s">
        <v>329</v>
      </c>
      <c r="E11" s="15" t="s">
        <v>330</v>
      </c>
      <c r="F11" s="36" t="s">
        <v>331</v>
      </c>
      <c r="G11" s="39">
        <v>8</v>
      </c>
      <c r="H11" s="53">
        <f>270*8</f>
        <v>2160</v>
      </c>
      <c r="I11" s="45" t="s">
        <v>326</v>
      </c>
      <c r="K11" s="23"/>
      <c r="L11" s="37"/>
    </row>
    <row r="12" spans="1:12" ht="107.25" customHeight="1">
      <c r="A12" s="43" t="s">
        <v>19</v>
      </c>
      <c r="B12" s="6" t="s">
        <v>20</v>
      </c>
      <c r="C12" s="43"/>
      <c r="D12" s="52" t="s">
        <v>329</v>
      </c>
      <c r="E12" s="15" t="s">
        <v>332</v>
      </c>
      <c r="F12" s="36" t="s">
        <v>300</v>
      </c>
      <c r="G12" s="39">
        <v>7</v>
      </c>
      <c r="H12" s="53">
        <f>180*7</f>
        <v>1260</v>
      </c>
      <c r="I12" s="45" t="s">
        <v>326</v>
      </c>
      <c r="K12" s="23"/>
      <c r="L12" s="37"/>
    </row>
    <row r="13" spans="1:12" ht="109.5" customHeight="1">
      <c r="A13" s="43" t="s">
        <v>21</v>
      </c>
      <c r="B13" s="6" t="s">
        <v>22</v>
      </c>
      <c r="C13" s="43"/>
      <c r="D13" s="52" t="s">
        <v>314</v>
      </c>
      <c r="E13" s="15" t="s">
        <v>315</v>
      </c>
      <c r="F13" s="36" t="s">
        <v>300</v>
      </c>
      <c r="G13" s="39">
        <v>9</v>
      </c>
      <c r="H13" s="53">
        <f>180*9</f>
        <v>1620</v>
      </c>
      <c r="I13" s="45" t="s">
        <v>326</v>
      </c>
      <c r="K13" s="23"/>
      <c r="L13" s="37"/>
    </row>
    <row r="14" spans="1:12" ht="106.5" customHeight="1">
      <c r="A14" s="43" t="s">
        <v>23</v>
      </c>
      <c r="B14" s="6" t="s">
        <v>24</v>
      </c>
      <c r="C14" s="43"/>
      <c r="D14" s="52" t="s">
        <v>333</v>
      </c>
      <c r="E14" s="15" t="s">
        <v>334</v>
      </c>
      <c r="F14" s="36" t="s">
        <v>307</v>
      </c>
      <c r="G14" s="39">
        <v>7</v>
      </c>
      <c r="H14" s="53">
        <f>135*7</f>
        <v>945</v>
      </c>
      <c r="I14" s="45" t="s">
        <v>293</v>
      </c>
      <c r="K14" s="23"/>
      <c r="L14" s="37"/>
    </row>
    <row r="15" spans="1:12" ht="104.25" customHeight="1">
      <c r="A15" s="43" t="s">
        <v>25</v>
      </c>
      <c r="B15" s="6" t="s">
        <v>26</v>
      </c>
      <c r="C15" s="43"/>
      <c r="D15" s="52" t="s">
        <v>329</v>
      </c>
      <c r="E15" s="15" t="s">
        <v>335</v>
      </c>
      <c r="F15" s="36" t="s">
        <v>300</v>
      </c>
      <c r="G15" s="39">
        <v>6</v>
      </c>
      <c r="H15" s="53">
        <f>180*6</f>
        <v>1080</v>
      </c>
      <c r="I15" s="45" t="s">
        <v>326</v>
      </c>
      <c r="K15" s="23"/>
      <c r="L15" s="37"/>
    </row>
    <row r="16" spans="1:12" ht="108" customHeight="1">
      <c r="A16" s="43" t="s">
        <v>27</v>
      </c>
      <c r="B16" s="6" t="s">
        <v>28</v>
      </c>
      <c r="C16" s="15"/>
      <c r="D16" s="52" t="s">
        <v>329</v>
      </c>
      <c r="E16" s="15" t="s">
        <v>315</v>
      </c>
      <c r="F16" s="36" t="s">
        <v>300</v>
      </c>
      <c r="G16" s="39">
        <v>8</v>
      </c>
      <c r="H16" s="53">
        <f>180*8</f>
        <v>1440</v>
      </c>
      <c r="I16" s="45" t="s">
        <v>326</v>
      </c>
      <c r="K16" s="23"/>
      <c r="L16" s="37"/>
    </row>
    <row r="17" spans="1:12" ht="117" customHeight="1">
      <c r="A17" s="43" t="s">
        <v>29</v>
      </c>
      <c r="B17" s="6" t="s">
        <v>30</v>
      </c>
      <c r="C17" s="43"/>
      <c r="D17" s="52" t="s">
        <v>324</v>
      </c>
      <c r="E17" s="15" t="s">
        <v>336</v>
      </c>
      <c r="F17" s="36" t="s">
        <v>307</v>
      </c>
      <c r="G17" s="39">
        <v>9</v>
      </c>
      <c r="H17" s="53">
        <f>135*9</f>
        <v>1215</v>
      </c>
      <c r="I17" s="45" t="s">
        <v>337</v>
      </c>
      <c r="K17" s="23"/>
      <c r="L17" s="37"/>
    </row>
    <row r="18" spans="1:12" ht="113.25" customHeight="1">
      <c r="A18" s="54" t="s">
        <v>31</v>
      </c>
      <c r="B18" s="8" t="s">
        <v>338</v>
      </c>
      <c r="C18" s="43"/>
      <c r="D18" s="52" t="s">
        <v>329</v>
      </c>
      <c r="E18" s="15" t="s">
        <v>335</v>
      </c>
      <c r="F18" s="36" t="s">
        <v>300</v>
      </c>
      <c r="G18" s="39">
        <v>5</v>
      </c>
      <c r="H18" s="53">
        <f>180*5</f>
        <v>900</v>
      </c>
      <c r="I18" s="45" t="s">
        <v>326</v>
      </c>
      <c r="K18" s="23"/>
      <c r="L18" s="37"/>
    </row>
    <row r="19" spans="1:12" ht="111" customHeight="1">
      <c r="A19" s="55"/>
      <c r="B19" s="8" t="s">
        <v>339</v>
      </c>
      <c r="C19" s="43"/>
      <c r="D19" s="52" t="s">
        <v>329</v>
      </c>
      <c r="E19" s="15" t="s">
        <v>335</v>
      </c>
      <c r="F19" s="36" t="s">
        <v>300</v>
      </c>
      <c r="G19" s="39">
        <v>6</v>
      </c>
      <c r="H19" s="53">
        <f>180*6</f>
        <v>1080</v>
      </c>
      <c r="I19" s="45" t="s">
        <v>326</v>
      </c>
      <c r="K19" s="23"/>
      <c r="L19" s="37"/>
    </row>
    <row r="20" spans="1:12" ht="108" customHeight="1">
      <c r="A20" s="56"/>
      <c r="B20" s="8" t="s">
        <v>340</v>
      </c>
      <c r="C20" s="43"/>
      <c r="D20" s="52" t="s">
        <v>329</v>
      </c>
      <c r="E20" s="15" t="s">
        <v>335</v>
      </c>
      <c r="F20" s="36" t="s">
        <v>300</v>
      </c>
      <c r="G20" s="39">
        <v>7</v>
      </c>
      <c r="H20" s="53">
        <f>180*7</f>
        <v>1260</v>
      </c>
      <c r="I20" s="45" t="s">
        <v>326</v>
      </c>
      <c r="K20" s="23"/>
      <c r="L20" s="37"/>
    </row>
    <row r="21" spans="1:12" ht="109.5" customHeight="1">
      <c r="A21" s="57" t="s">
        <v>32</v>
      </c>
      <c r="B21" s="8" t="s">
        <v>33</v>
      </c>
      <c r="C21" s="43"/>
      <c r="D21" s="52" t="s">
        <v>324</v>
      </c>
      <c r="E21" s="15" t="s">
        <v>335</v>
      </c>
      <c r="F21" s="36" t="s">
        <v>300</v>
      </c>
      <c r="G21" s="39">
        <v>6</v>
      </c>
      <c r="H21" s="53">
        <f>180*6</f>
        <v>1080</v>
      </c>
      <c r="I21" s="45" t="s">
        <v>326</v>
      </c>
      <c r="K21" s="23"/>
      <c r="L21" s="37"/>
    </row>
    <row r="22" spans="1:12" ht="108.75" customHeight="1">
      <c r="A22" s="57" t="s">
        <v>34</v>
      </c>
      <c r="B22" s="8" t="s">
        <v>35</v>
      </c>
      <c r="C22" s="43"/>
      <c r="D22" s="52" t="s">
        <v>329</v>
      </c>
      <c r="E22" s="15" t="s">
        <v>335</v>
      </c>
      <c r="F22" s="36" t="s">
        <v>300</v>
      </c>
      <c r="G22" s="39">
        <v>9</v>
      </c>
      <c r="H22" s="53">
        <f>180*9</f>
        <v>1620</v>
      </c>
      <c r="I22" s="45" t="s">
        <v>326</v>
      </c>
      <c r="K22" s="23"/>
      <c r="L22" s="37"/>
    </row>
    <row r="23" spans="1:12" ht="111.75" customHeight="1">
      <c r="A23" s="57" t="s">
        <v>36</v>
      </c>
      <c r="B23" s="8" t="s">
        <v>37</v>
      </c>
      <c r="C23" s="43"/>
      <c r="D23" s="52" t="s">
        <v>329</v>
      </c>
      <c r="E23" s="15" t="s">
        <v>341</v>
      </c>
      <c r="F23" s="36" t="s">
        <v>277</v>
      </c>
      <c r="G23" s="39">
        <v>8</v>
      </c>
      <c r="H23" s="53">
        <f>216*8</f>
        <v>1728</v>
      </c>
      <c r="I23" s="45" t="s">
        <v>326</v>
      </c>
      <c r="K23" s="23"/>
      <c r="L23" s="37"/>
    </row>
    <row r="24" spans="1:12" ht="113.25" customHeight="1">
      <c r="A24" s="57" t="s">
        <v>38</v>
      </c>
      <c r="B24" s="8" t="s">
        <v>39</v>
      </c>
      <c r="C24" s="43"/>
      <c r="D24" s="52" t="s">
        <v>329</v>
      </c>
      <c r="E24" s="15" t="s">
        <v>342</v>
      </c>
      <c r="F24" s="36" t="s">
        <v>300</v>
      </c>
      <c r="G24" s="39">
        <v>7</v>
      </c>
      <c r="H24" s="53">
        <f>180*7</f>
        <v>1260</v>
      </c>
      <c r="I24" s="45" t="s">
        <v>337</v>
      </c>
      <c r="K24" s="23"/>
      <c r="L24" s="37"/>
    </row>
    <row r="25" spans="1:12" ht="109.5" customHeight="1">
      <c r="A25" s="57" t="s">
        <v>40</v>
      </c>
      <c r="B25" s="8" t="s">
        <v>41</v>
      </c>
      <c r="C25" s="43"/>
      <c r="D25" s="52" t="s">
        <v>343</v>
      </c>
      <c r="E25" s="15" t="s">
        <v>344</v>
      </c>
      <c r="F25" s="36" t="s">
        <v>277</v>
      </c>
      <c r="G25" s="39">
        <v>8</v>
      </c>
      <c r="H25" s="53">
        <f>216*8</f>
        <v>1728</v>
      </c>
      <c r="I25" s="45" t="s">
        <v>321</v>
      </c>
      <c r="K25" s="23"/>
      <c r="L25" s="37"/>
    </row>
    <row r="26" spans="1:12" ht="111" customHeight="1">
      <c r="A26" s="57" t="s">
        <v>42</v>
      </c>
      <c r="B26" s="8" t="s">
        <v>43</v>
      </c>
      <c r="C26" s="43"/>
      <c r="D26" s="52" t="s">
        <v>343</v>
      </c>
      <c r="E26" s="15" t="s">
        <v>345</v>
      </c>
      <c r="F26" s="36" t="s">
        <v>331</v>
      </c>
      <c r="G26" s="39">
        <v>8</v>
      </c>
      <c r="H26" s="53">
        <f>270*8</f>
        <v>2160</v>
      </c>
      <c r="I26" s="45" t="s">
        <v>346</v>
      </c>
      <c r="K26" s="23"/>
      <c r="L26" s="37"/>
    </row>
    <row r="27" spans="1:12" ht="111.75" customHeight="1">
      <c r="A27" s="57" t="s">
        <v>44</v>
      </c>
      <c r="B27" s="8" t="s">
        <v>45</v>
      </c>
      <c r="C27" s="43"/>
      <c r="D27" s="52" t="s">
        <v>347</v>
      </c>
      <c r="E27" s="15" t="s">
        <v>348</v>
      </c>
      <c r="F27" s="36" t="s">
        <v>277</v>
      </c>
      <c r="G27" s="39">
        <v>8</v>
      </c>
      <c r="H27" s="53">
        <f>216*8</f>
        <v>1728</v>
      </c>
      <c r="I27" s="45" t="s">
        <v>349</v>
      </c>
      <c r="K27" s="23"/>
      <c r="L27" s="37"/>
    </row>
    <row r="28" spans="1:12" ht="111.75" customHeight="1">
      <c r="A28" s="57" t="s">
        <v>46</v>
      </c>
      <c r="B28" s="8" t="s">
        <v>47</v>
      </c>
      <c r="C28" s="43"/>
      <c r="D28" s="52" t="s">
        <v>347</v>
      </c>
      <c r="E28" s="15" t="s">
        <v>344</v>
      </c>
      <c r="F28" s="36" t="s">
        <v>277</v>
      </c>
      <c r="G28" s="39">
        <v>9</v>
      </c>
      <c r="H28" s="53">
        <f>216*9</f>
        <v>1944</v>
      </c>
      <c r="I28" s="45" t="s">
        <v>349</v>
      </c>
      <c r="K28" s="23"/>
      <c r="L28" s="37"/>
    </row>
    <row r="29" spans="1:12" ht="108" customHeight="1">
      <c r="A29" s="57" t="s">
        <v>48</v>
      </c>
      <c r="B29" s="8" t="s">
        <v>49</v>
      </c>
      <c r="C29" s="43"/>
      <c r="D29" s="52" t="s">
        <v>343</v>
      </c>
      <c r="E29" s="15" t="s">
        <v>348</v>
      </c>
      <c r="F29" s="36" t="s">
        <v>277</v>
      </c>
      <c r="G29" s="39">
        <v>7</v>
      </c>
      <c r="H29" s="53">
        <f>216*7</f>
        <v>1512</v>
      </c>
      <c r="I29" s="45" t="s">
        <v>349</v>
      </c>
      <c r="K29" s="23"/>
      <c r="L29" s="37"/>
    </row>
    <row r="30" spans="1:12" ht="120.75" customHeight="1">
      <c r="A30" s="57" t="s">
        <v>50</v>
      </c>
      <c r="B30" s="14" t="s">
        <v>51</v>
      </c>
      <c r="C30" s="58"/>
      <c r="D30" s="59" t="s">
        <v>347</v>
      </c>
      <c r="E30" s="15" t="s">
        <v>348</v>
      </c>
      <c r="F30" s="36" t="s">
        <v>277</v>
      </c>
      <c r="G30" s="39">
        <v>8</v>
      </c>
      <c r="H30" s="53">
        <f>216*8</f>
        <v>1728</v>
      </c>
      <c r="I30" s="45" t="s">
        <v>350</v>
      </c>
      <c r="K30" s="23"/>
      <c r="L30" s="37"/>
    </row>
    <row r="31" spans="11:12" ht="72.75" customHeight="1">
      <c r="K31" s="42"/>
      <c r="L31" s="37"/>
    </row>
    <row r="32" ht="72.75" customHeight="1"/>
    <row r="33" ht="72.75" customHeight="1"/>
    <row r="34" ht="72.75" customHeight="1"/>
    <row r="35" ht="72.75" customHeight="1"/>
    <row r="36" ht="72.75" customHeight="1"/>
    <row r="37" ht="72.75" customHeight="1"/>
    <row r="38" ht="72.75" customHeight="1"/>
    <row r="39" ht="72.75" customHeight="1"/>
    <row r="40" ht="72.75" customHeight="1"/>
    <row r="41" ht="72.75" customHeight="1"/>
    <row r="42" ht="72.75" customHeight="1"/>
    <row r="43" ht="72.75" customHeight="1"/>
    <row r="44" ht="72.75" customHeight="1"/>
    <row r="45" ht="72.75" customHeight="1"/>
    <row r="46" ht="72.75" customHeight="1"/>
    <row r="47" ht="72.75" customHeight="1"/>
    <row r="48" ht="72.75" customHeight="1"/>
    <row r="49" ht="72.75" customHeight="1"/>
    <row r="50" ht="72.75" customHeight="1"/>
    <row r="51" ht="72.75" customHeight="1"/>
    <row r="52" ht="72.75" customHeight="1"/>
    <row r="53" ht="72.75" customHeight="1"/>
    <row r="54" ht="72.75" customHeight="1"/>
    <row r="55" ht="72.75" customHeight="1"/>
    <row r="56" ht="72.75" customHeight="1"/>
    <row r="57" ht="72.75" customHeight="1"/>
    <row r="58" ht="72.75" customHeight="1"/>
    <row r="59" ht="72.75" customHeight="1"/>
    <row r="60" ht="72.75" customHeight="1"/>
    <row r="61" ht="72.75" customHeight="1"/>
    <row r="62" ht="72.75" customHeight="1"/>
    <row r="63" ht="72.75" customHeight="1"/>
    <row r="64" ht="72.75" customHeight="1"/>
    <row r="65" ht="72.75" customHeight="1"/>
    <row r="66" ht="72.75" customHeight="1"/>
    <row r="67" ht="72.75" customHeight="1"/>
    <row r="68" ht="72.75" customHeight="1"/>
    <row r="69" ht="72.75" customHeight="1"/>
    <row r="70" ht="72.75" customHeight="1"/>
    <row r="71" ht="72.75" customHeight="1"/>
    <row r="72" ht="72.75" customHeight="1"/>
    <row r="73" ht="72.75" customHeight="1"/>
    <row r="74" ht="72.75" customHeight="1"/>
    <row r="75" ht="72.75" customHeight="1"/>
    <row r="76" ht="72.75" customHeight="1"/>
    <row r="77" ht="72.75" customHeight="1"/>
    <row r="78" ht="72.75" customHeight="1"/>
    <row r="79" ht="72.75" customHeight="1"/>
    <row r="80" ht="72.75" customHeight="1"/>
    <row r="81" ht="72.75" customHeight="1"/>
    <row r="82" ht="72.75" customHeight="1"/>
    <row r="83" ht="72.75" customHeight="1"/>
    <row r="84" ht="72.75" customHeight="1"/>
    <row r="85" ht="72.75" customHeight="1"/>
    <row r="86" ht="72.75" customHeight="1"/>
    <row r="87" ht="72.75" customHeight="1"/>
    <row r="88" ht="72.75" customHeight="1"/>
    <row r="89" ht="72.75" customHeight="1"/>
    <row r="90" ht="72.75" customHeight="1"/>
    <row r="91" ht="72.75" customHeight="1"/>
    <row r="92" ht="72.75" customHeight="1"/>
    <row r="93" ht="72.75" customHeight="1"/>
    <row r="94" ht="72.75" customHeight="1"/>
    <row r="95" ht="72.75" customHeight="1"/>
    <row r="96" ht="72.75" customHeight="1"/>
    <row r="97" ht="72.75" customHeight="1"/>
    <row r="98" ht="72.75" customHeight="1"/>
    <row r="99" ht="72.75" customHeight="1"/>
    <row r="100" ht="72.75" customHeight="1"/>
    <row r="101" ht="72.75" customHeight="1"/>
    <row r="102" ht="72.75" customHeight="1"/>
    <row r="103" ht="72.75" customHeight="1"/>
    <row r="104" ht="72.75" customHeight="1"/>
    <row r="105" ht="72.75" customHeight="1"/>
    <row r="106" ht="72.75" customHeight="1"/>
    <row r="107" ht="72.75" customHeight="1"/>
    <row r="108" ht="72.75" customHeight="1"/>
    <row r="109" ht="72.75" customHeight="1"/>
    <row r="110" ht="72.75" customHeight="1"/>
    <row r="111" ht="72.75" customHeight="1"/>
    <row r="112" ht="72.75" customHeight="1"/>
    <row r="113" ht="72.75" customHeight="1"/>
    <row r="114" ht="72.75" customHeight="1"/>
    <row r="115" ht="72.75" customHeight="1"/>
    <row r="116" ht="72.75" customHeight="1"/>
    <row r="117" ht="72.75" customHeight="1"/>
    <row r="118" ht="72.75" customHeight="1"/>
    <row r="119" ht="72.75" customHeight="1"/>
    <row r="120" ht="72.75" customHeight="1"/>
    <row r="121" ht="72.75" customHeight="1"/>
    <row r="122" ht="72.75" customHeight="1"/>
    <row r="123" ht="72.75" customHeight="1"/>
    <row r="124" ht="72.75" customHeight="1"/>
    <row r="125" ht="72.75" customHeight="1"/>
    <row r="126" ht="72.75" customHeight="1"/>
    <row r="127" ht="72.75" customHeight="1"/>
    <row r="128" ht="72.75" customHeight="1"/>
    <row r="129" ht="72.75" customHeight="1"/>
    <row r="130" ht="72.75" customHeight="1"/>
    <row r="131" ht="72.75" customHeight="1"/>
    <row r="132" ht="72.75" customHeight="1"/>
    <row r="133" ht="72.75" customHeight="1"/>
    <row r="134" ht="72.75" customHeight="1"/>
    <row r="135" ht="72.75" customHeight="1"/>
    <row r="136" ht="72.75" customHeight="1"/>
  </sheetData>
  <sheetProtection/>
  <mergeCells count="1">
    <mergeCell ref="A1:I1"/>
  </mergeCells>
  <printOptions/>
  <pageMargins left="0.75" right="0.75" top="1" bottom="1" header="0.5" footer="0.5"/>
  <pageSetup horizontalDpi="200" verticalDpi="2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40"/>
  <sheetViews>
    <sheetView view="pageBreakPreview" zoomScaleSheetLayoutView="100" zoomScalePageLayoutView="0" workbookViewId="0" topLeftCell="A24">
      <selection activeCell="O5" sqref="O5"/>
    </sheetView>
  </sheetViews>
  <sheetFormatPr defaultColWidth="9.00390625" defaultRowHeight="14.25"/>
  <cols>
    <col min="1" max="1" width="9.00390625" style="28" customWidth="1"/>
    <col min="2" max="2" width="18.625" style="28" bestFit="1" customWidth="1"/>
    <col min="3" max="3" width="5.00390625" style="28" customWidth="1"/>
    <col min="4" max="4" width="24.75390625" style="31" customWidth="1"/>
    <col min="5" max="5" width="16.375" style="34" customWidth="1"/>
    <col min="6" max="6" width="14.75390625" style="28" customWidth="1"/>
    <col min="7" max="7" width="9.50390625" style="34" customWidth="1"/>
    <col min="8" max="8" width="9.125" style="28" customWidth="1"/>
    <col min="9" max="9" width="15.375" style="28" customWidth="1"/>
    <col min="10" max="10" width="8.875" style="34" customWidth="1"/>
    <col min="11" max="11" width="6.375" style="28" customWidth="1"/>
    <col min="12" max="12" width="9.00390625" style="32" customWidth="1"/>
    <col min="13" max="16384" width="9.00390625" style="28" customWidth="1"/>
  </cols>
  <sheetData>
    <row r="1" spans="1:10" ht="42" customHeight="1">
      <c r="A1" s="62" t="s">
        <v>264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s="29" customFormat="1" ht="56.25" customHeight="1">
      <c r="A2" s="39" t="s">
        <v>270</v>
      </c>
      <c r="B2" s="64" t="s">
        <v>168</v>
      </c>
      <c r="C2" s="64"/>
      <c r="D2" s="15" t="s">
        <v>169</v>
      </c>
      <c r="E2" s="15" t="s">
        <v>208</v>
      </c>
      <c r="F2" s="15" t="s">
        <v>230</v>
      </c>
      <c r="G2" s="15" t="s">
        <v>209</v>
      </c>
      <c r="H2" s="15" t="s">
        <v>231</v>
      </c>
      <c r="I2" s="15" t="s">
        <v>266</v>
      </c>
      <c r="J2" s="19" t="s">
        <v>232</v>
      </c>
      <c r="L2" s="33"/>
    </row>
    <row r="3" spans="1:12" ht="111.75" customHeight="1">
      <c r="A3" s="43" t="s">
        <v>52</v>
      </c>
      <c r="B3" s="6" t="s">
        <v>53</v>
      </c>
      <c r="C3" s="43"/>
      <c r="D3" s="15" t="s">
        <v>271</v>
      </c>
      <c r="E3" s="15" t="s">
        <v>272</v>
      </c>
      <c r="F3" s="36" t="s">
        <v>273</v>
      </c>
      <c r="G3" s="39">
        <v>9</v>
      </c>
      <c r="H3" s="44">
        <f>216*9</f>
        <v>1944</v>
      </c>
      <c r="I3" s="45" t="s">
        <v>274</v>
      </c>
      <c r="J3" s="51">
        <v>0.59</v>
      </c>
      <c r="L3" s="23" t="s">
        <v>246</v>
      </c>
    </row>
    <row r="4" spans="1:12" ht="107.25" customHeight="1">
      <c r="A4" s="43" t="s">
        <v>54</v>
      </c>
      <c r="B4" s="8" t="s">
        <v>55</v>
      </c>
      <c r="C4" s="43"/>
      <c r="D4" s="15" t="s">
        <v>275</v>
      </c>
      <c r="E4" s="15" t="s">
        <v>276</v>
      </c>
      <c r="F4" s="36" t="s">
        <v>277</v>
      </c>
      <c r="G4" s="39">
        <v>8</v>
      </c>
      <c r="H4" s="44">
        <f>216*8</f>
        <v>1728</v>
      </c>
      <c r="I4" s="45" t="s">
        <v>278</v>
      </c>
      <c r="J4" s="51">
        <v>0.8</v>
      </c>
      <c r="L4" s="23" t="s">
        <v>269</v>
      </c>
    </row>
    <row r="5" spans="1:12" ht="105.75" customHeight="1">
      <c r="A5" s="43" t="s">
        <v>56</v>
      </c>
      <c r="B5" s="8" t="s">
        <v>57</v>
      </c>
      <c r="C5" s="43"/>
      <c r="D5" s="15" t="s">
        <v>279</v>
      </c>
      <c r="E5" s="15" t="s">
        <v>280</v>
      </c>
      <c r="F5" s="36" t="s">
        <v>277</v>
      </c>
      <c r="G5" s="39">
        <v>7</v>
      </c>
      <c r="H5" s="44">
        <f>216*7</f>
        <v>1512</v>
      </c>
      <c r="I5" s="45" t="s">
        <v>281</v>
      </c>
      <c r="J5" s="51">
        <v>0.88</v>
      </c>
      <c r="L5" s="23" t="s">
        <v>247</v>
      </c>
    </row>
    <row r="6" spans="1:12" ht="112.5" customHeight="1">
      <c r="A6" s="43" t="s">
        <v>58</v>
      </c>
      <c r="B6" s="8" t="s">
        <v>59</v>
      </c>
      <c r="C6" s="43"/>
      <c r="D6" s="15" t="s">
        <v>282</v>
      </c>
      <c r="E6" s="15" t="s">
        <v>283</v>
      </c>
      <c r="F6" s="36" t="s">
        <v>284</v>
      </c>
      <c r="G6" s="39">
        <v>8</v>
      </c>
      <c r="H6" s="47">
        <f>90*8</f>
        <v>720</v>
      </c>
      <c r="I6" s="45" t="s">
        <v>285</v>
      </c>
      <c r="J6" s="51">
        <v>1.05</v>
      </c>
      <c r="L6" s="23" t="s">
        <v>248</v>
      </c>
    </row>
    <row r="7" spans="1:12" ht="110.25" customHeight="1">
      <c r="A7" s="43" t="s">
        <v>60</v>
      </c>
      <c r="B7" s="8" t="s">
        <v>61</v>
      </c>
      <c r="C7" s="43"/>
      <c r="D7" s="15" t="s">
        <v>282</v>
      </c>
      <c r="E7" s="15" t="s">
        <v>62</v>
      </c>
      <c r="F7" s="36" t="s">
        <v>286</v>
      </c>
      <c r="G7" s="39">
        <v>8</v>
      </c>
      <c r="H7" s="47">
        <f>81*8</f>
        <v>648</v>
      </c>
      <c r="I7" s="45" t="s">
        <v>287</v>
      </c>
      <c r="J7" s="51">
        <v>2.35</v>
      </c>
      <c r="L7" s="23" t="s">
        <v>249</v>
      </c>
    </row>
    <row r="8" spans="1:12" ht="110.25" customHeight="1">
      <c r="A8" s="43" t="s">
        <v>63</v>
      </c>
      <c r="B8" s="8" t="s">
        <v>64</v>
      </c>
      <c r="C8" s="43"/>
      <c r="D8" s="15" t="s">
        <v>279</v>
      </c>
      <c r="E8" s="15" t="s">
        <v>288</v>
      </c>
      <c r="F8" s="36" t="s">
        <v>289</v>
      </c>
      <c r="G8" s="39">
        <v>8</v>
      </c>
      <c r="H8" s="44">
        <f>189*8</f>
        <v>1512</v>
      </c>
      <c r="I8" s="45" t="s">
        <v>290</v>
      </c>
      <c r="J8" s="51">
        <v>1.01</v>
      </c>
      <c r="L8" s="23" t="s">
        <v>250</v>
      </c>
    </row>
    <row r="9" spans="1:12" ht="111" customHeight="1">
      <c r="A9" s="43" t="s">
        <v>65</v>
      </c>
      <c r="B9" s="8" t="s">
        <v>66</v>
      </c>
      <c r="C9" s="43"/>
      <c r="D9" s="15" t="s">
        <v>279</v>
      </c>
      <c r="E9" s="15" t="s">
        <v>291</v>
      </c>
      <c r="F9" s="36" t="s">
        <v>289</v>
      </c>
      <c r="G9" s="39">
        <v>6</v>
      </c>
      <c r="H9" s="44">
        <f>189*6</f>
        <v>1134</v>
      </c>
      <c r="I9" s="45" t="s">
        <v>285</v>
      </c>
      <c r="J9" s="51">
        <v>0.92</v>
      </c>
      <c r="L9" s="23" t="s">
        <v>251</v>
      </c>
    </row>
    <row r="10" spans="1:12" ht="112.5" customHeight="1">
      <c r="A10" s="43" t="s">
        <v>67</v>
      </c>
      <c r="B10" s="8" t="s">
        <v>68</v>
      </c>
      <c r="C10" s="43"/>
      <c r="D10" s="15" t="s">
        <v>279</v>
      </c>
      <c r="E10" s="15" t="s">
        <v>288</v>
      </c>
      <c r="F10" s="36" t="s">
        <v>289</v>
      </c>
      <c r="G10" s="39">
        <v>8</v>
      </c>
      <c r="H10" s="44">
        <f>189*8</f>
        <v>1512</v>
      </c>
      <c r="I10" s="45" t="s">
        <v>292</v>
      </c>
      <c r="J10" s="51">
        <v>1.01</v>
      </c>
      <c r="L10" s="23" t="s">
        <v>250</v>
      </c>
    </row>
    <row r="11" spans="1:12" ht="111.75" customHeight="1">
      <c r="A11" s="43" t="s">
        <v>69</v>
      </c>
      <c r="B11" s="8" t="s">
        <v>70</v>
      </c>
      <c r="C11" s="43"/>
      <c r="D11" s="15" t="s">
        <v>279</v>
      </c>
      <c r="E11" s="15" t="s">
        <v>288</v>
      </c>
      <c r="F11" s="36" t="s">
        <v>289</v>
      </c>
      <c r="G11" s="39">
        <v>9</v>
      </c>
      <c r="H11" s="44">
        <f>189*9</f>
        <v>1701</v>
      </c>
      <c r="I11" s="45" t="s">
        <v>293</v>
      </c>
      <c r="J11" s="51">
        <v>1.12</v>
      </c>
      <c r="L11" s="23" t="s">
        <v>252</v>
      </c>
    </row>
    <row r="12" spans="1:12" ht="115.5" customHeight="1">
      <c r="A12" s="43" t="s">
        <v>71</v>
      </c>
      <c r="B12" s="8" t="s">
        <v>72</v>
      </c>
      <c r="C12" s="43"/>
      <c r="D12" s="15" t="s">
        <v>279</v>
      </c>
      <c r="E12" s="15" t="s">
        <v>288</v>
      </c>
      <c r="F12" s="36" t="s">
        <v>289</v>
      </c>
      <c r="G12" s="39">
        <v>9</v>
      </c>
      <c r="H12" s="44">
        <f>189*9</f>
        <v>1701</v>
      </c>
      <c r="I12" s="45" t="s">
        <v>285</v>
      </c>
      <c r="J12" s="51">
        <v>0.97</v>
      </c>
      <c r="L12" s="23" t="s">
        <v>253</v>
      </c>
    </row>
    <row r="13" spans="1:12" ht="121.5" customHeight="1">
      <c r="A13" s="43" t="s">
        <v>73</v>
      </c>
      <c r="B13" s="8" t="s">
        <v>74</v>
      </c>
      <c r="C13" s="43"/>
      <c r="D13" s="15" t="s">
        <v>294</v>
      </c>
      <c r="E13" s="15" t="s">
        <v>288</v>
      </c>
      <c r="F13" s="36" t="s">
        <v>289</v>
      </c>
      <c r="G13" s="39">
        <v>7</v>
      </c>
      <c r="H13" s="44">
        <f>189*7</f>
        <v>1323</v>
      </c>
      <c r="I13" s="30" t="s">
        <v>295</v>
      </c>
      <c r="J13" s="51">
        <v>1.01</v>
      </c>
      <c r="L13" s="23" t="s">
        <v>250</v>
      </c>
    </row>
    <row r="14" spans="1:12" ht="117.75" customHeight="1">
      <c r="A14" s="43" t="s">
        <v>75</v>
      </c>
      <c r="B14" s="8" t="s">
        <v>76</v>
      </c>
      <c r="C14" s="43"/>
      <c r="D14" s="15" t="s">
        <v>296</v>
      </c>
      <c r="E14" s="15" t="s">
        <v>297</v>
      </c>
      <c r="F14" s="36" t="s">
        <v>298</v>
      </c>
      <c r="G14" s="39">
        <v>7</v>
      </c>
      <c r="H14" s="44">
        <f>189*7</f>
        <v>1323</v>
      </c>
      <c r="I14" s="45" t="s">
        <v>299</v>
      </c>
      <c r="J14" s="51">
        <v>1.03</v>
      </c>
      <c r="L14" s="23" t="s">
        <v>254</v>
      </c>
    </row>
    <row r="15" spans="1:12" ht="108" customHeight="1">
      <c r="A15" s="43" t="s">
        <v>77</v>
      </c>
      <c r="B15" s="7" t="s">
        <v>78</v>
      </c>
      <c r="C15" s="43"/>
      <c r="D15" s="15" t="s">
        <v>294</v>
      </c>
      <c r="E15" s="15" t="s">
        <v>288</v>
      </c>
      <c r="F15" s="36" t="s">
        <v>289</v>
      </c>
      <c r="G15" s="39">
        <v>7</v>
      </c>
      <c r="H15" s="44">
        <f>189*7</f>
        <v>1323</v>
      </c>
      <c r="I15" s="45" t="s">
        <v>285</v>
      </c>
      <c r="J15" s="51">
        <v>1.34</v>
      </c>
      <c r="L15" s="23" t="s">
        <v>255</v>
      </c>
    </row>
    <row r="16" spans="1:12" ht="108.75" customHeight="1">
      <c r="A16" s="43" t="s">
        <v>79</v>
      </c>
      <c r="B16" s="7" t="s">
        <v>80</v>
      </c>
      <c r="C16" s="43"/>
      <c r="D16" s="15" t="s">
        <v>279</v>
      </c>
      <c r="E16" s="15" t="s">
        <v>81</v>
      </c>
      <c r="F16" s="36" t="s">
        <v>300</v>
      </c>
      <c r="G16" s="39">
        <v>7</v>
      </c>
      <c r="H16" s="48">
        <f>180*7</f>
        <v>1260</v>
      </c>
      <c r="I16" s="45" t="s">
        <v>285</v>
      </c>
      <c r="J16" s="51">
        <v>1.38</v>
      </c>
      <c r="L16" s="23" t="s">
        <v>256</v>
      </c>
    </row>
    <row r="17" spans="1:12" ht="112.5" customHeight="1">
      <c r="A17" s="43" t="s">
        <v>82</v>
      </c>
      <c r="B17" s="7" t="s">
        <v>83</v>
      </c>
      <c r="C17" s="43"/>
      <c r="D17" s="15" t="s">
        <v>294</v>
      </c>
      <c r="E17" s="15" t="s">
        <v>288</v>
      </c>
      <c r="F17" s="36" t="s">
        <v>289</v>
      </c>
      <c r="G17" s="39">
        <v>7</v>
      </c>
      <c r="H17" s="48">
        <f>189*7</f>
        <v>1323</v>
      </c>
      <c r="I17" s="45" t="s">
        <v>285</v>
      </c>
      <c r="J17" s="51">
        <v>1.01</v>
      </c>
      <c r="L17" s="23" t="s">
        <v>250</v>
      </c>
    </row>
    <row r="18" spans="1:12" ht="108.75" customHeight="1">
      <c r="A18" s="43" t="s">
        <v>84</v>
      </c>
      <c r="B18" s="7" t="s">
        <v>85</v>
      </c>
      <c r="C18" s="43"/>
      <c r="D18" s="15" t="s">
        <v>279</v>
      </c>
      <c r="E18" s="15" t="s">
        <v>288</v>
      </c>
      <c r="F18" s="36" t="s">
        <v>289</v>
      </c>
      <c r="G18" s="39">
        <v>8</v>
      </c>
      <c r="H18" s="48">
        <f>189*8</f>
        <v>1512</v>
      </c>
      <c r="I18" s="45" t="s">
        <v>285</v>
      </c>
      <c r="J18" s="51">
        <v>0.97</v>
      </c>
      <c r="L18" s="23" t="s">
        <v>253</v>
      </c>
    </row>
    <row r="19" spans="1:12" ht="109.5" customHeight="1">
      <c r="A19" s="43" t="s">
        <v>86</v>
      </c>
      <c r="B19" s="7" t="s">
        <v>87</v>
      </c>
      <c r="C19" s="43"/>
      <c r="D19" s="15" t="s">
        <v>279</v>
      </c>
      <c r="E19" s="15" t="s">
        <v>288</v>
      </c>
      <c r="F19" s="36" t="s">
        <v>289</v>
      </c>
      <c r="G19" s="39">
        <v>8</v>
      </c>
      <c r="H19" s="48">
        <f>189*8</f>
        <v>1512</v>
      </c>
      <c r="I19" s="45" t="s">
        <v>285</v>
      </c>
      <c r="J19" s="51">
        <v>1.34</v>
      </c>
      <c r="L19" s="23" t="s">
        <v>257</v>
      </c>
    </row>
    <row r="20" spans="1:12" ht="111" customHeight="1">
      <c r="A20" s="43" t="s">
        <v>88</v>
      </c>
      <c r="B20" s="7" t="s">
        <v>89</v>
      </c>
      <c r="C20" s="43"/>
      <c r="D20" s="15" t="s">
        <v>294</v>
      </c>
      <c r="E20" s="15" t="s">
        <v>276</v>
      </c>
      <c r="F20" s="36" t="s">
        <v>277</v>
      </c>
      <c r="G20" s="39">
        <v>8</v>
      </c>
      <c r="H20" s="48">
        <f>216*8</f>
        <v>1728</v>
      </c>
      <c r="I20" s="45" t="s">
        <v>285</v>
      </c>
      <c r="J20" s="51">
        <v>0.88</v>
      </c>
      <c r="L20" s="23" t="s">
        <v>247</v>
      </c>
    </row>
    <row r="21" spans="1:12" ht="108" customHeight="1">
      <c r="A21" s="43" t="s">
        <v>90</v>
      </c>
      <c r="B21" s="7" t="s">
        <v>91</v>
      </c>
      <c r="C21" s="43"/>
      <c r="D21" s="15" t="s">
        <v>294</v>
      </c>
      <c r="E21" s="15" t="s">
        <v>288</v>
      </c>
      <c r="F21" s="36" t="s">
        <v>289</v>
      </c>
      <c r="G21" s="39">
        <v>6</v>
      </c>
      <c r="H21" s="48">
        <f>189*6</f>
        <v>1134</v>
      </c>
      <c r="I21" s="45" t="s">
        <v>285</v>
      </c>
      <c r="J21" s="51">
        <v>1.01</v>
      </c>
      <c r="L21" s="23" t="s">
        <v>258</v>
      </c>
    </row>
    <row r="22" spans="1:12" ht="114" customHeight="1">
      <c r="A22" s="43" t="s">
        <v>92</v>
      </c>
      <c r="B22" s="8" t="s">
        <v>93</v>
      </c>
      <c r="C22" s="43"/>
      <c r="D22" s="15" t="s">
        <v>301</v>
      </c>
      <c r="E22" s="15" t="s">
        <v>302</v>
      </c>
      <c r="F22" s="36" t="s">
        <v>277</v>
      </c>
      <c r="G22" s="39">
        <v>6</v>
      </c>
      <c r="H22" s="48">
        <f>216*6</f>
        <v>1296</v>
      </c>
      <c r="I22" s="45" t="s">
        <v>285</v>
      </c>
      <c r="J22" s="51">
        <v>0.68</v>
      </c>
      <c r="L22" s="23" t="s">
        <v>259</v>
      </c>
    </row>
    <row r="23" spans="1:12" ht="120" customHeight="1">
      <c r="A23" s="43" t="s">
        <v>94</v>
      </c>
      <c r="B23" s="8" t="s">
        <v>95</v>
      </c>
      <c r="C23" s="43"/>
      <c r="D23" s="15" t="s">
        <v>301</v>
      </c>
      <c r="E23" s="15" t="s">
        <v>302</v>
      </c>
      <c r="F23" s="36" t="s">
        <v>277</v>
      </c>
      <c r="G23" s="39">
        <v>7</v>
      </c>
      <c r="H23" s="48">
        <f>216*7</f>
        <v>1512</v>
      </c>
      <c r="I23" s="45" t="s">
        <v>285</v>
      </c>
      <c r="J23" s="51">
        <v>0.68</v>
      </c>
      <c r="L23" s="23" t="s">
        <v>259</v>
      </c>
    </row>
    <row r="24" spans="1:12" ht="104.25" customHeight="1">
      <c r="A24" s="43" t="s">
        <v>96</v>
      </c>
      <c r="B24" s="6" t="s">
        <v>97</v>
      </c>
      <c r="C24" s="43"/>
      <c r="D24" s="15" t="s">
        <v>303</v>
      </c>
      <c r="E24" s="39" t="s">
        <v>304</v>
      </c>
      <c r="F24" s="36" t="s">
        <v>300</v>
      </c>
      <c r="G24" s="39">
        <v>7</v>
      </c>
      <c r="H24" s="48">
        <f>180*7</f>
        <v>1260</v>
      </c>
      <c r="I24" s="45" t="s">
        <v>285</v>
      </c>
      <c r="J24" s="51">
        <v>1.03</v>
      </c>
      <c r="L24" s="23" t="s">
        <v>254</v>
      </c>
    </row>
    <row r="25" spans="1:12" ht="107.25" customHeight="1">
      <c r="A25" s="43" t="s">
        <v>98</v>
      </c>
      <c r="B25" s="6" t="s">
        <v>99</v>
      </c>
      <c r="C25" s="43"/>
      <c r="D25" s="15" t="s">
        <v>282</v>
      </c>
      <c r="E25" s="15" t="s">
        <v>283</v>
      </c>
      <c r="F25" s="36" t="s">
        <v>284</v>
      </c>
      <c r="G25" s="39">
        <v>9</v>
      </c>
      <c r="H25" s="48">
        <f>90*9</f>
        <v>810</v>
      </c>
      <c r="I25" s="45" t="s">
        <v>305</v>
      </c>
      <c r="J25" s="51">
        <v>1.14</v>
      </c>
      <c r="L25" s="23" t="s">
        <v>260</v>
      </c>
    </row>
    <row r="26" spans="1:12" ht="107.25" customHeight="1">
      <c r="A26" s="43" t="s">
        <v>100</v>
      </c>
      <c r="B26" s="7" t="s">
        <v>101</v>
      </c>
      <c r="C26" s="43"/>
      <c r="D26" s="15" t="s">
        <v>294</v>
      </c>
      <c r="E26" s="15" t="s">
        <v>276</v>
      </c>
      <c r="F26" s="36" t="s">
        <v>277</v>
      </c>
      <c r="G26" s="39">
        <v>9</v>
      </c>
      <c r="H26" s="48">
        <f>216*9</f>
        <v>1944</v>
      </c>
      <c r="I26" s="45" t="s">
        <v>285</v>
      </c>
      <c r="J26" s="51">
        <v>0.81</v>
      </c>
      <c r="L26" s="23" t="s">
        <v>261</v>
      </c>
    </row>
    <row r="27" spans="1:12" ht="105.75" customHeight="1">
      <c r="A27" s="43" t="s">
        <v>102</v>
      </c>
      <c r="B27" s="7" t="s">
        <v>103</v>
      </c>
      <c r="C27" s="43"/>
      <c r="D27" s="15" t="s">
        <v>294</v>
      </c>
      <c r="E27" s="15" t="s">
        <v>276</v>
      </c>
      <c r="F27" s="36" t="s">
        <v>277</v>
      </c>
      <c r="G27" s="39">
        <v>8</v>
      </c>
      <c r="H27" s="48">
        <f>216*8</f>
        <v>1728</v>
      </c>
      <c r="I27" s="45" t="s">
        <v>285</v>
      </c>
      <c r="J27" s="51">
        <v>0.8</v>
      </c>
      <c r="L27" s="23" t="s">
        <v>262</v>
      </c>
    </row>
    <row r="28" spans="1:12" ht="107.25" customHeight="1">
      <c r="A28" s="43" t="s">
        <v>104</v>
      </c>
      <c r="B28" s="6" t="s">
        <v>105</v>
      </c>
      <c r="C28" s="43"/>
      <c r="D28" s="15" t="s">
        <v>294</v>
      </c>
      <c r="E28" s="15" t="s">
        <v>306</v>
      </c>
      <c r="F28" s="36" t="s">
        <v>307</v>
      </c>
      <c r="G28" s="39">
        <v>7</v>
      </c>
      <c r="H28" s="48">
        <f>135*7</f>
        <v>945</v>
      </c>
      <c r="I28" s="45" t="s">
        <v>285</v>
      </c>
      <c r="J28" s="51">
        <v>1.12</v>
      </c>
      <c r="L28" s="23" t="s">
        <v>263</v>
      </c>
    </row>
    <row r="29" spans="1:12" ht="110.25" customHeight="1">
      <c r="A29" s="43" t="s">
        <v>106</v>
      </c>
      <c r="B29" s="6" t="s">
        <v>107</v>
      </c>
      <c r="C29" s="43"/>
      <c r="D29" s="15" t="s">
        <v>308</v>
      </c>
      <c r="E29" s="39" t="s">
        <v>309</v>
      </c>
      <c r="F29" s="36" t="s">
        <v>300</v>
      </c>
      <c r="G29" s="39">
        <v>8</v>
      </c>
      <c r="H29" s="48">
        <f>180*8</f>
        <v>1440</v>
      </c>
      <c r="I29" s="45" t="s">
        <v>285</v>
      </c>
      <c r="J29" s="51">
        <v>1.12</v>
      </c>
      <c r="L29" s="23" t="s">
        <v>263</v>
      </c>
    </row>
    <row r="30" spans="1:10" ht="72.75" customHeight="1">
      <c r="A30" s="49"/>
      <c r="B30" s="49"/>
      <c r="C30" s="49"/>
      <c r="D30" s="50"/>
      <c r="E30" s="46"/>
      <c r="F30" s="49"/>
      <c r="G30" s="46"/>
      <c r="H30" s="49"/>
      <c r="I30" s="49"/>
      <c r="J30" s="46"/>
    </row>
    <row r="31" spans="1:10" ht="72.75" customHeight="1">
      <c r="A31" s="49"/>
      <c r="B31" s="49"/>
      <c r="C31" s="49"/>
      <c r="D31" s="50"/>
      <c r="E31" s="46"/>
      <c r="F31" s="49"/>
      <c r="G31" s="46"/>
      <c r="H31" s="49"/>
      <c r="I31" s="49"/>
      <c r="J31" s="46"/>
    </row>
    <row r="32" spans="1:10" ht="72.75" customHeight="1">
      <c r="A32" s="49"/>
      <c r="B32" s="49"/>
      <c r="C32" s="49"/>
      <c r="D32" s="50"/>
      <c r="E32" s="46"/>
      <c r="F32" s="49"/>
      <c r="G32" s="46"/>
      <c r="H32" s="49"/>
      <c r="I32" s="49"/>
      <c r="J32" s="46"/>
    </row>
    <row r="33" spans="1:10" ht="72.75" customHeight="1">
      <c r="A33" s="49"/>
      <c r="B33" s="49"/>
      <c r="C33" s="49"/>
      <c r="D33" s="50"/>
      <c r="E33" s="46"/>
      <c r="F33" s="49"/>
      <c r="G33" s="46"/>
      <c r="H33" s="49"/>
      <c r="I33" s="49"/>
      <c r="J33" s="46"/>
    </row>
    <row r="34" spans="1:10" ht="72.75" customHeight="1">
      <c r="A34" s="49"/>
      <c r="B34" s="49"/>
      <c r="C34" s="49"/>
      <c r="D34" s="50"/>
      <c r="E34" s="46"/>
      <c r="F34" s="49"/>
      <c r="G34" s="46"/>
      <c r="H34" s="49"/>
      <c r="I34" s="49"/>
      <c r="J34" s="46"/>
    </row>
    <row r="35" spans="1:10" ht="72.75" customHeight="1">
      <c r="A35" s="49"/>
      <c r="B35" s="49"/>
      <c r="C35" s="49"/>
      <c r="D35" s="50"/>
      <c r="E35" s="46"/>
      <c r="F35" s="49"/>
      <c r="G35" s="46"/>
      <c r="H35" s="49"/>
      <c r="I35" s="49"/>
      <c r="J35" s="46"/>
    </row>
    <row r="36" spans="1:10" ht="72.75" customHeight="1">
      <c r="A36" s="49"/>
      <c r="B36" s="49"/>
      <c r="C36" s="49"/>
      <c r="D36" s="50"/>
      <c r="E36" s="46"/>
      <c r="F36" s="49"/>
      <c r="G36" s="46"/>
      <c r="H36" s="49"/>
      <c r="I36" s="49"/>
      <c r="J36" s="46"/>
    </row>
    <row r="37" spans="1:10" ht="72.75" customHeight="1">
      <c r="A37" s="49"/>
      <c r="B37" s="49"/>
      <c r="C37" s="49"/>
      <c r="D37" s="50"/>
      <c r="E37" s="46"/>
      <c r="F37" s="49"/>
      <c r="G37" s="46"/>
      <c r="H37" s="49"/>
      <c r="I37" s="49"/>
      <c r="J37" s="46"/>
    </row>
    <row r="38" spans="1:10" ht="72.75" customHeight="1">
      <c r="A38" s="49"/>
      <c r="B38" s="49"/>
      <c r="C38" s="49"/>
      <c r="D38" s="50"/>
      <c r="E38" s="46"/>
      <c r="F38" s="49"/>
      <c r="G38" s="46"/>
      <c r="H38" s="49"/>
      <c r="I38" s="49"/>
      <c r="J38" s="46"/>
    </row>
    <row r="39" spans="1:10" ht="72.75" customHeight="1">
      <c r="A39" s="49"/>
      <c r="B39" s="49"/>
      <c r="C39" s="49"/>
      <c r="D39" s="50"/>
      <c r="E39" s="46"/>
      <c r="F39" s="49"/>
      <c r="G39" s="46"/>
      <c r="H39" s="49"/>
      <c r="I39" s="49"/>
      <c r="J39" s="46"/>
    </row>
    <row r="40" spans="1:10" ht="72.75" customHeight="1">
      <c r="A40" s="49"/>
      <c r="B40" s="49"/>
      <c r="C40" s="49"/>
      <c r="D40" s="50"/>
      <c r="E40" s="46"/>
      <c r="F40" s="49"/>
      <c r="G40" s="46"/>
      <c r="H40" s="49"/>
      <c r="I40" s="49"/>
      <c r="J40" s="46"/>
    </row>
    <row r="41" ht="72.75" customHeight="1"/>
    <row r="42" ht="72.75" customHeight="1"/>
    <row r="43" ht="72.75" customHeight="1"/>
    <row r="44" ht="72.75" customHeight="1"/>
    <row r="45" ht="72.75" customHeight="1"/>
    <row r="46" ht="72.75" customHeight="1"/>
    <row r="47" ht="72.75" customHeight="1"/>
    <row r="48" ht="72.75" customHeight="1"/>
    <row r="49" ht="72.75" customHeight="1"/>
    <row r="50" ht="72.75" customHeight="1"/>
    <row r="51" ht="72.75" customHeight="1"/>
    <row r="52" ht="72.75" customHeight="1"/>
    <row r="53" ht="72.75" customHeight="1"/>
    <row r="54" ht="72.75" customHeight="1"/>
    <row r="55" ht="72.75" customHeight="1"/>
  </sheetData>
  <sheetProtection/>
  <mergeCells count="2">
    <mergeCell ref="A1:J1"/>
    <mergeCell ref="B2:C2"/>
  </mergeCells>
  <printOptions/>
  <pageMargins left="0.75" right="0.75" top="1" bottom="1" header="0.5" footer="0.5"/>
  <pageSetup horizontalDpi="600" verticalDpi="600" orientation="portrait" paperSize="9" scale="61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3"/>
  <sheetViews>
    <sheetView zoomScaleSheetLayoutView="100" zoomScalePageLayoutView="0" workbookViewId="0" topLeftCell="A1">
      <selection activeCell="L2" sqref="L2"/>
    </sheetView>
  </sheetViews>
  <sheetFormatPr defaultColWidth="9.00390625" defaultRowHeight="14.25"/>
  <cols>
    <col min="1" max="1" width="10.25390625" style="0" customWidth="1"/>
    <col min="2" max="2" width="16.375" style="0" customWidth="1"/>
    <col min="3" max="3" width="5.25390625" style="0" customWidth="1"/>
    <col min="4" max="4" width="26.25390625" style="0" customWidth="1"/>
    <col min="5" max="5" width="16.625" style="0" customWidth="1"/>
    <col min="6" max="6" width="10.625" style="1" customWidth="1"/>
    <col min="7" max="8" width="8.625" style="0" customWidth="1"/>
  </cols>
  <sheetData>
    <row r="1" spans="1:9" ht="51.75" customHeight="1">
      <c r="A1" s="66" t="s">
        <v>167</v>
      </c>
      <c r="B1" s="67"/>
      <c r="C1" s="67"/>
      <c r="D1" s="67"/>
      <c r="E1" s="67"/>
      <c r="F1" s="67"/>
      <c r="G1" s="67"/>
      <c r="H1" s="67"/>
      <c r="I1" s="67"/>
    </row>
    <row r="2" spans="1:19" s="9" customFormat="1" ht="60" customHeight="1">
      <c r="A2" s="2" t="s">
        <v>0</v>
      </c>
      <c r="B2" s="64" t="s">
        <v>168</v>
      </c>
      <c r="C2" s="64"/>
      <c r="D2" s="15" t="s">
        <v>169</v>
      </c>
      <c r="E2" s="15" t="s">
        <v>208</v>
      </c>
      <c r="F2" s="15" t="s">
        <v>230</v>
      </c>
      <c r="G2" s="15" t="s">
        <v>209</v>
      </c>
      <c r="H2" s="15" t="s">
        <v>231</v>
      </c>
      <c r="I2" s="19" t="s">
        <v>232</v>
      </c>
      <c r="J2" s="25"/>
      <c r="K2" s="3"/>
      <c r="L2" s="3"/>
      <c r="M2" s="3"/>
      <c r="N2" s="3"/>
      <c r="O2" s="3"/>
      <c r="P2" s="3"/>
      <c r="Q2" s="3"/>
      <c r="R2" s="3"/>
      <c r="S2" s="3"/>
    </row>
    <row r="3" spans="1:19" s="11" customFormat="1" ht="92.25" customHeight="1">
      <c r="A3" s="16" t="s">
        <v>170</v>
      </c>
      <c r="B3" s="5" t="s">
        <v>108</v>
      </c>
      <c r="C3" s="17"/>
      <c r="D3" s="18" t="s">
        <v>181</v>
      </c>
      <c r="E3" s="17" t="s">
        <v>109</v>
      </c>
      <c r="F3" s="19">
        <v>81</v>
      </c>
      <c r="G3" s="17">
        <v>8</v>
      </c>
      <c r="H3" s="17">
        <f>F3*G3</f>
        <v>648</v>
      </c>
      <c r="I3" s="26">
        <v>2.7</v>
      </c>
      <c r="J3" s="22"/>
      <c r="K3" s="23" t="s">
        <v>210</v>
      </c>
      <c r="L3" s="4"/>
      <c r="M3" s="4"/>
      <c r="N3" s="4"/>
      <c r="O3" s="4"/>
      <c r="P3" s="4"/>
      <c r="Q3" s="4"/>
      <c r="R3" s="4"/>
      <c r="S3" s="4"/>
    </row>
    <row r="4" spans="1:19" s="11" customFormat="1" ht="104.25" customHeight="1">
      <c r="A4" s="16" t="s">
        <v>171</v>
      </c>
      <c r="B4" s="5" t="s">
        <v>110</v>
      </c>
      <c r="C4" s="17"/>
      <c r="D4" s="20" t="s">
        <v>265</v>
      </c>
      <c r="E4" s="17" t="s">
        <v>109</v>
      </c>
      <c r="F4" s="19">
        <v>81</v>
      </c>
      <c r="G4" s="17">
        <v>8</v>
      </c>
      <c r="H4" s="17">
        <f aca="true" t="shared" si="0" ref="H4:H34">F4*G4</f>
        <v>648</v>
      </c>
      <c r="I4" s="26">
        <v>2.67</v>
      </c>
      <c r="J4" s="22"/>
      <c r="K4" s="23" t="s">
        <v>211</v>
      </c>
      <c r="L4" s="4"/>
      <c r="M4" s="4"/>
      <c r="N4" s="4"/>
      <c r="O4" s="4"/>
      <c r="P4" s="4"/>
      <c r="Q4" s="4"/>
      <c r="R4" s="4"/>
      <c r="S4" s="4"/>
    </row>
    <row r="5" spans="1:19" s="11" customFormat="1" ht="120" customHeight="1">
      <c r="A5" s="16" t="s">
        <v>172</v>
      </c>
      <c r="B5" s="5" t="s">
        <v>111</v>
      </c>
      <c r="C5" s="17"/>
      <c r="D5" s="20" t="s">
        <v>182</v>
      </c>
      <c r="E5" s="17" t="s">
        <v>109</v>
      </c>
      <c r="F5" s="19">
        <v>81</v>
      </c>
      <c r="G5" s="17">
        <v>8</v>
      </c>
      <c r="H5" s="17">
        <f t="shared" si="0"/>
        <v>648</v>
      </c>
      <c r="I5" s="26">
        <v>2.7</v>
      </c>
      <c r="J5" s="22"/>
      <c r="K5" s="23" t="s">
        <v>213</v>
      </c>
      <c r="L5" s="4"/>
      <c r="M5" s="4"/>
      <c r="N5" s="4"/>
      <c r="O5" s="4"/>
      <c r="P5" s="4"/>
      <c r="Q5" s="4"/>
      <c r="R5" s="4"/>
      <c r="S5" s="4"/>
    </row>
    <row r="6" spans="1:19" s="11" customFormat="1" ht="126" customHeight="1">
      <c r="A6" s="16" t="s">
        <v>173</v>
      </c>
      <c r="B6" s="13" t="s">
        <v>112</v>
      </c>
      <c r="C6" s="17"/>
      <c r="D6" s="18" t="s">
        <v>183</v>
      </c>
      <c r="E6" s="17" t="s">
        <v>109</v>
      </c>
      <c r="F6" s="19">
        <v>81</v>
      </c>
      <c r="G6" s="17">
        <v>8</v>
      </c>
      <c r="H6" s="17">
        <f t="shared" si="0"/>
        <v>648</v>
      </c>
      <c r="I6" s="26">
        <v>2.7</v>
      </c>
      <c r="J6" s="22"/>
      <c r="K6" s="23" t="s">
        <v>212</v>
      </c>
      <c r="L6" s="4"/>
      <c r="M6" s="4"/>
      <c r="N6" s="4"/>
      <c r="O6" s="4"/>
      <c r="P6" s="4"/>
      <c r="Q6" s="4"/>
      <c r="R6" s="4"/>
      <c r="S6" s="4"/>
    </row>
    <row r="7" spans="1:19" s="11" customFormat="1" ht="110.25" customHeight="1">
      <c r="A7" s="16" t="s">
        <v>174</v>
      </c>
      <c r="B7" s="5" t="s">
        <v>113</v>
      </c>
      <c r="C7" s="17"/>
      <c r="D7" s="18" t="s">
        <v>183</v>
      </c>
      <c r="E7" s="17" t="s">
        <v>109</v>
      </c>
      <c r="F7" s="19">
        <v>81</v>
      </c>
      <c r="G7" s="17">
        <v>8</v>
      </c>
      <c r="H7" s="17">
        <f t="shared" si="0"/>
        <v>648</v>
      </c>
      <c r="I7" s="26">
        <v>2.55</v>
      </c>
      <c r="J7" s="22"/>
      <c r="K7" s="23" t="s">
        <v>215</v>
      </c>
      <c r="L7" s="4"/>
      <c r="M7" s="4"/>
      <c r="N7" s="4"/>
      <c r="O7" s="4"/>
      <c r="P7" s="4"/>
      <c r="Q7" s="4"/>
      <c r="R7" s="4"/>
      <c r="S7" s="4"/>
    </row>
    <row r="8" spans="1:19" s="11" customFormat="1" ht="110.25" customHeight="1">
      <c r="A8" s="16" t="s">
        <v>175</v>
      </c>
      <c r="B8" s="5" t="s">
        <v>114</v>
      </c>
      <c r="C8" s="17"/>
      <c r="D8" s="20" t="s">
        <v>184</v>
      </c>
      <c r="E8" s="17" t="s">
        <v>109</v>
      </c>
      <c r="F8" s="19">
        <v>81</v>
      </c>
      <c r="G8" s="17">
        <v>7</v>
      </c>
      <c r="H8" s="17">
        <f t="shared" si="0"/>
        <v>567</v>
      </c>
      <c r="I8" s="26">
        <v>2.77</v>
      </c>
      <c r="J8" s="22"/>
      <c r="K8" s="23" t="s">
        <v>214</v>
      </c>
      <c r="L8" s="4"/>
      <c r="M8" s="4"/>
      <c r="N8" s="4"/>
      <c r="O8" s="4"/>
      <c r="P8" s="4"/>
      <c r="Q8" s="4"/>
      <c r="R8" s="4"/>
      <c r="S8" s="4"/>
    </row>
    <row r="9" spans="1:19" s="11" customFormat="1" ht="101.25" customHeight="1">
      <c r="A9" s="16" t="s">
        <v>176</v>
      </c>
      <c r="B9" s="5" t="s">
        <v>115</v>
      </c>
      <c r="C9" s="17"/>
      <c r="D9" s="19" t="s">
        <v>185</v>
      </c>
      <c r="E9" s="17" t="s">
        <v>109</v>
      </c>
      <c r="F9" s="19">
        <v>81</v>
      </c>
      <c r="G9" s="17">
        <v>7</v>
      </c>
      <c r="H9" s="17">
        <f t="shared" si="0"/>
        <v>567</v>
      </c>
      <c r="I9" s="26">
        <v>2.63</v>
      </c>
      <c r="J9" s="22"/>
      <c r="K9" s="23" t="s">
        <v>216</v>
      </c>
      <c r="L9" s="4"/>
      <c r="M9" s="4"/>
      <c r="N9" s="4"/>
      <c r="O9" s="4"/>
      <c r="P9" s="4"/>
      <c r="Q9" s="4"/>
      <c r="R9" s="4"/>
      <c r="S9" s="4"/>
    </row>
    <row r="10" spans="1:18" s="11" customFormat="1" ht="101.25" customHeight="1">
      <c r="A10" s="16" t="s">
        <v>177</v>
      </c>
      <c r="B10" s="5" t="s">
        <v>116</v>
      </c>
      <c r="C10" s="17"/>
      <c r="D10" s="19" t="s">
        <v>186</v>
      </c>
      <c r="E10" s="17" t="s">
        <v>117</v>
      </c>
      <c r="F10" s="19">
        <v>30</v>
      </c>
      <c r="G10" s="17">
        <v>7</v>
      </c>
      <c r="H10" s="17">
        <f t="shared" si="0"/>
        <v>210</v>
      </c>
      <c r="I10" s="26">
        <v>4.75</v>
      </c>
      <c r="J10" s="22"/>
      <c r="K10" s="23" t="s">
        <v>217</v>
      </c>
      <c r="L10" s="4"/>
      <c r="M10" s="4"/>
      <c r="N10" s="4"/>
      <c r="O10" s="4"/>
      <c r="P10" s="4"/>
      <c r="Q10" s="4"/>
      <c r="R10" s="4"/>
    </row>
    <row r="11" spans="1:17" s="11" customFormat="1" ht="120" customHeight="1">
      <c r="A11" s="16" t="s">
        <v>178</v>
      </c>
      <c r="B11" s="5" t="s">
        <v>118</v>
      </c>
      <c r="C11" s="17"/>
      <c r="D11" s="19" t="s">
        <v>187</v>
      </c>
      <c r="E11" s="17" t="s">
        <v>117</v>
      </c>
      <c r="F11" s="19">
        <v>30</v>
      </c>
      <c r="G11" s="17">
        <v>6</v>
      </c>
      <c r="H11" s="17">
        <f t="shared" si="0"/>
        <v>180</v>
      </c>
      <c r="I11" s="26">
        <v>4.95</v>
      </c>
      <c r="J11" s="22"/>
      <c r="K11" s="24" t="s">
        <v>218</v>
      </c>
      <c r="L11" s="4"/>
      <c r="M11" s="4"/>
      <c r="N11" s="4"/>
      <c r="O11" s="4"/>
      <c r="P11" s="4"/>
      <c r="Q11" s="4"/>
    </row>
    <row r="12" spans="1:16" s="11" customFormat="1" ht="120" customHeight="1">
      <c r="A12" s="16" t="s">
        <v>179</v>
      </c>
      <c r="B12" s="5" t="s">
        <v>119</v>
      </c>
      <c r="C12" s="19"/>
      <c r="D12" s="19" t="s">
        <v>188</v>
      </c>
      <c r="E12" s="17" t="s">
        <v>117</v>
      </c>
      <c r="F12" s="19">
        <v>30</v>
      </c>
      <c r="G12" s="17">
        <v>6</v>
      </c>
      <c r="H12" s="17">
        <f t="shared" si="0"/>
        <v>180</v>
      </c>
      <c r="I12" s="26">
        <v>4.8</v>
      </c>
      <c r="J12" s="22"/>
      <c r="K12" s="23" t="s">
        <v>219</v>
      </c>
      <c r="L12" s="4"/>
      <c r="M12" s="4"/>
      <c r="N12" s="4"/>
      <c r="O12" s="4"/>
      <c r="P12" s="4"/>
    </row>
    <row r="13" spans="1:15" s="11" customFormat="1" ht="120" customHeight="1">
      <c r="A13" s="16" t="s">
        <v>180</v>
      </c>
      <c r="B13" s="5" t="s">
        <v>120</v>
      </c>
      <c r="C13" s="17"/>
      <c r="D13" s="19" t="s">
        <v>189</v>
      </c>
      <c r="E13" s="17" t="s">
        <v>117</v>
      </c>
      <c r="F13" s="19">
        <v>30</v>
      </c>
      <c r="G13" s="17">
        <v>9</v>
      </c>
      <c r="H13" s="17">
        <f t="shared" si="0"/>
        <v>270</v>
      </c>
      <c r="I13" s="26">
        <v>4.65</v>
      </c>
      <c r="J13" s="22"/>
      <c r="K13" s="23" t="s">
        <v>221</v>
      </c>
      <c r="L13" s="4"/>
      <c r="M13" s="4"/>
      <c r="N13" s="4"/>
      <c r="O13" s="4"/>
    </row>
    <row r="14" spans="1:14" s="11" customFormat="1" ht="120" customHeight="1">
      <c r="A14" s="16" t="s">
        <v>121</v>
      </c>
      <c r="B14" s="5" t="s">
        <v>122</v>
      </c>
      <c r="C14" s="17"/>
      <c r="D14" s="19" t="s">
        <v>190</v>
      </c>
      <c r="E14" s="17" t="s">
        <v>117</v>
      </c>
      <c r="F14" s="19">
        <v>30</v>
      </c>
      <c r="G14" s="17">
        <v>9</v>
      </c>
      <c r="H14" s="17">
        <f t="shared" si="0"/>
        <v>270</v>
      </c>
      <c r="I14" s="26">
        <v>4.84</v>
      </c>
      <c r="J14" s="22"/>
      <c r="K14" s="23" t="s">
        <v>220</v>
      </c>
      <c r="L14" s="4"/>
      <c r="M14" s="4"/>
      <c r="N14" s="4"/>
    </row>
    <row r="15" spans="1:13" s="11" customFormat="1" ht="120" customHeight="1">
      <c r="A15" s="16" t="s">
        <v>123</v>
      </c>
      <c r="B15" s="17" t="s">
        <v>124</v>
      </c>
      <c r="C15" s="17"/>
      <c r="D15" s="19" t="s">
        <v>191</v>
      </c>
      <c r="E15" s="17" t="s">
        <v>117</v>
      </c>
      <c r="F15" s="19">
        <v>30</v>
      </c>
      <c r="G15" s="17">
        <v>8</v>
      </c>
      <c r="H15" s="17">
        <f t="shared" si="0"/>
        <v>240</v>
      </c>
      <c r="I15" s="26">
        <v>4.7</v>
      </c>
      <c r="J15" s="22"/>
      <c r="K15" s="23" t="s">
        <v>222</v>
      </c>
      <c r="L15" s="4"/>
      <c r="M15" s="4"/>
    </row>
    <row r="16" spans="1:19" s="11" customFormat="1" ht="120" customHeight="1">
      <c r="A16" s="16" t="s">
        <v>125</v>
      </c>
      <c r="B16" s="5" t="s">
        <v>126</v>
      </c>
      <c r="C16" s="17"/>
      <c r="D16" s="19" t="s">
        <v>192</v>
      </c>
      <c r="E16" s="17" t="s">
        <v>127</v>
      </c>
      <c r="F16" s="19">
        <v>81</v>
      </c>
      <c r="G16" s="17">
        <v>8</v>
      </c>
      <c r="H16" s="17">
        <f t="shared" si="0"/>
        <v>648</v>
      </c>
      <c r="I16" s="26">
        <v>2.98</v>
      </c>
      <c r="J16" s="22"/>
      <c r="K16" s="23" t="s">
        <v>233</v>
      </c>
      <c r="L16" s="4"/>
      <c r="M16" s="4"/>
      <c r="N16" s="4"/>
      <c r="O16" s="4"/>
      <c r="P16" s="4"/>
      <c r="Q16" s="4"/>
      <c r="R16" s="4"/>
      <c r="S16" s="4"/>
    </row>
    <row r="17" spans="1:11" s="10" customFormat="1" ht="120" customHeight="1">
      <c r="A17" s="16" t="s">
        <v>128</v>
      </c>
      <c r="B17" s="5" t="s">
        <v>129</v>
      </c>
      <c r="C17" s="16"/>
      <c r="D17" s="19" t="s">
        <v>193</v>
      </c>
      <c r="E17" s="17" t="s">
        <v>117</v>
      </c>
      <c r="F17" s="19">
        <v>30</v>
      </c>
      <c r="G17" s="17">
        <v>7</v>
      </c>
      <c r="H17" s="17">
        <f t="shared" si="0"/>
        <v>210</v>
      </c>
      <c r="I17" s="26">
        <v>4.8</v>
      </c>
      <c r="J17" s="22"/>
      <c r="K17" s="23" t="s">
        <v>223</v>
      </c>
    </row>
    <row r="18" spans="1:11" s="10" customFormat="1" ht="120" customHeight="1">
      <c r="A18" s="16" t="s">
        <v>130</v>
      </c>
      <c r="B18" s="5" t="s">
        <v>131</v>
      </c>
      <c r="C18" s="16"/>
      <c r="D18" s="20" t="s">
        <v>194</v>
      </c>
      <c r="E18" s="17" t="s">
        <v>109</v>
      </c>
      <c r="F18" s="19">
        <v>81</v>
      </c>
      <c r="G18" s="17">
        <v>8</v>
      </c>
      <c r="H18" s="17">
        <f t="shared" si="0"/>
        <v>648</v>
      </c>
      <c r="I18" s="26">
        <v>2.72</v>
      </c>
      <c r="J18" s="22"/>
      <c r="K18" s="23" t="s">
        <v>234</v>
      </c>
    </row>
    <row r="19" spans="1:11" s="10" customFormat="1" ht="120" customHeight="1">
      <c r="A19" s="16" t="s">
        <v>132</v>
      </c>
      <c r="B19" s="5" t="s">
        <v>133</v>
      </c>
      <c r="C19" s="16"/>
      <c r="D19" s="20" t="s">
        <v>195</v>
      </c>
      <c r="E19" s="16" t="s">
        <v>134</v>
      </c>
      <c r="F19" s="19">
        <v>81</v>
      </c>
      <c r="G19" s="17">
        <v>9</v>
      </c>
      <c r="H19" s="17">
        <f t="shared" si="0"/>
        <v>729</v>
      </c>
      <c r="I19" s="26">
        <v>2.44</v>
      </c>
      <c r="J19" s="22"/>
      <c r="K19" s="23" t="s">
        <v>236</v>
      </c>
    </row>
    <row r="20" spans="1:11" s="10" customFormat="1" ht="120" customHeight="1">
      <c r="A20" s="16" t="s">
        <v>135</v>
      </c>
      <c r="B20" s="5" t="s">
        <v>136</v>
      </c>
      <c r="C20" s="16"/>
      <c r="D20" s="20" t="s">
        <v>196</v>
      </c>
      <c r="E20" s="16" t="s">
        <v>134</v>
      </c>
      <c r="F20" s="19">
        <v>81</v>
      </c>
      <c r="G20" s="17">
        <v>7</v>
      </c>
      <c r="H20" s="17">
        <f t="shared" si="0"/>
        <v>567</v>
      </c>
      <c r="I20" s="26">
        <v>2.93</v>
      </c>
      <c r="J20" s="22"/>
      <c r="K20" s="23" t="s">
        <v>235</v>
      </c>
    </row>
    <row r="21" spans="1:11" s="10" customFormat="1" ht="120" customHeight="1">
      <c r="A21" s="16" t="s">
        <v>137</v>
      </c>
      <c r="B21" s="5" t="s">
        <v>138</v>
      </c>
      <c r="C21" s="16"/>
      <c r="D21" s="19" t="s">
        <v>197</v>
      </c>
      <c r="E21" s="16" t="s">
        <v>134</v>
      </c>
      <c r="F21" s="19">
        <v>81</v>
      </c>
      <c r="G21" s="17">
        <v>5</v>
      </c>
      <c r="H21" s="17">
        <f t="shared" si="0"/>
        <v>405</v>
      </c>
      <c r="I21" s="26">
        <v>2.63</v>
      </c>
      <c r="J21" s="22"/>
      <c r="K21" s="23" t="s">
        <v>237</v>
      </c>
    </row>
    <row r="22" spans="1:11" s="10" customFormat="1" ht="120" customHeight="1">
      <c r="A22" s="16" t="s">
        <v>139</v>
      </c>
      <c r="B22" s="5" t="s">
        <v>140</v>
      </c>
      <c r="C22" s="16"/>
      <c r="D22" s="19" t="s">
        <v>198</v>
      </c>
      <c r="E22" s="16" t="s">
        <v>141</v>
      </c>
      <c r="F22" s="19">
        <v>54</v>
      </c>
      <c r="G22" s="17">
        <v>8</v>
      </c>
      <c r="H22" s="17">
        <f t="shared" si="0"/>
        <v>432</v>
      </c>
      <c r="I22" s="26">
        <v>3.4</v>
      </c>
      <c r="J22" s="22"/>
      <c r="K22" s="23" t="s">
        <v>239</v>
      </c>
    </row>
    <row r="23" spans="1:11" s="10" customFormat="1" ht="120" customHeight="1">
      <c r="A23" s="16" t="s">
        <v>142</v>
      </c>
      <c r="B23" s="5" t="s">
        <v>143</v>
      </c>
      <c r="C23" s="16"/>
      <c r="D23" s="19" t="s">
        <v>200</v>
      </c>
      <c r="E23" s="16" t="s">
        <v>141</v>
      </c>
      <c r="F23" s="19">
        <v>54</v>
      </c>
      <c r="G23" s="17">
        <v>7</v>
      </c>
      <c r="H23" s="17">
        <f t="shared" si="0"/>
        <v>378</v>
      </c>
      <c r="I23" s="26">
        <v>4.15</v>
      </c>
      <c r="J23" s="22"/>
      <c r="K23" s="23" t="s">
        <v>240</v>
      </c>
    </row>
    <row r="24" spans="1:11" s="10" customFormat="1" ht="120" customHeight="1">
      <c r="A24" s="16" t="s">
        <v>144</v>
      </c>
      <c r="B24" s="5" t="s">
        <v>145</v>
      </c>
      <c r="C24" s="16"/>
      <c r="D24" s="19" t="s">
        <v>201</v>
      </c>
      <c r="E24" s="16" t="s">
        <v>141</v>
      </c>
      <c r="F24" s="19">
        <v>54</v>
      </c>
      <c r="G24" s="17">
        <v>8</v>
      </c>
      <c r="H24" s="17">
        <f t="shared" si="0"/>
        <v>432</v>
      </c>
      <c r="I24" s="26">
        <v>4.85</v>
      </c>
      <c r="J24" s="22"/>
      <c r="K24" s="23" t="s">
        <v>224</v>
      </c>
    </row>
    <row r="25" spans="1:11" s="10" customFormat="1" ht="120" customHeight="1">
      <c r="A25" s="16" t="s">
        <v>146</v>
      </c>
      <c r="B25" s="5" t="s">
        <v>147</v>
      </c>
      <c r="C25" s="16"/>
      <c r="D25" s="19" t="s">
        <v>199</v>
      </c>
      <c r="E25" s="16" t="s">
        <v>141</v>
      </c>
      <c r="F25" s="19">
        <v>54</v>
      </c>
      <c r="G25" s="17">
        <v>7</v>
      </c>
      <c r="H25" s="17">
        <f t="shared" si="0"/>
        <v>378</v>
      </c>
      <c r="I25" s="26">
        <v>4.17</v>
      </c>
      <c r="J25" s="22"/>
      <c r="K25" s="23" t="s">
        <v>225</v>
      </c>
    </row>
    <row r="26" spans="1:11" s="10" customFormat="1" ht="120" customHeight="1">
      <c r="A26" s="16" t="s">
        <v>148</v>
      </c>
      <c r="B26" s="5" t="s">
        <v>149</v>
      </c>
      <c r="C26" s="16"/>
      <c r="D26" s="19" t="s">
        <v>202</v>
      </c>
      <c r="E26" s="16" t="s">
        <v>141</v>
      </c>
      <c r="F26" s="19">
        <v>54</v>
      </c>
      <c r="G26" s="17">
        <v>8</v>
      </c>
      <c r="H26" s="17">
        <f t="shared" si="0"/>
        <v>432</v>
      </c>
      <c r="I26" s="26">
        <v>3.4</v>
      </c>
      <c r="J26" s="22"/>
      <c r="K26" s="23" t="s">
        <v>238</v>
      </c>
    </row>
    <row r="27" spans="1:11" s="10" customFormat="1" ht="120" customHeight="1">
      <c r="A27" s="16" t="s">
        <v>150</v>
      </c>
      <c r="B27" s="5" t="s">
        <v>151</v>
      </c>
      <c r="C27" s="16"/>
      <c r="D27" s="19" t="s">
        <v>203</v>
      </c>
      <c r="E27" s="16" t="s">
        <v>152</v>
      </c>
      <c r="F27" s="19">
        <v>30</v>
      </c>
      <c r="G27" s="17">
        <v>7</v>
      </c>
      <c r="H27" s="17">
        <f t="shared" si="0"/>
        <v>210</v>
      </c>
      <c r="I27" s="26">
        <v>4</v>
      </c>
      <c r="J27" s="22"/>
      <c r="K27" s="23" t="s">
        <v>226</v>
      </c>
    </row>
    <row r="28" spans="1:11" s="10" customFormat="1" ht="120" customHeight="1">
      <c r="A28" s="16" t="s">
        <v>153</v>
      </c>
      <c r="B28" s="5" t="s">
        <v>154</v>
      </c>
      <c r="C28" s="16"/>
      <c r="D28" s="19" t="s">
        <v>204</v>
      </c>
      <c r="E28" s="16" t="s">
        <v>152</v>
      </c>
      <c r="F28" s="19">
        <v>30</v>
      </c>
      <c r="G28" s="17">
        <v>7</v>
      </c>
      <c r="H28" s="17">
        <f t="shared" si="0"/>
        <v>210</v>
      </c>
      <c r="I28" s="26">
        <v>3.88</v>
      </c>
      <c r="J28" s="22"/>
      <c r="K28" s="23" t="s">
        <v>241</v>
      </c>
    </row>
    <row r="29" spans="1:11" s="10" customFormat="1" ht="120" customHeight="1">
      <c r="A29" s="16" t="s">
        <v>155</v>
      </c>
      <c r="B29" s="5" t="s">
        <v>156</v>
      </c>
      <c r="C29" s="16"/>
      <c r="D29" s="19" t="s">
        <v>199</v>
      </c>
      <c r="E29" s="16" t="s">
        <v>141</v>
      </c>
      <c r="F29" s="19">
        <v>54</v>
      </c>
      <c r="G29" s="17">
        <v>9</v>
      </c>
      <c r="H29" s="17">
        <f t="shared" si="0"/>
        <v>486</v>
      </c>
      <c r="I29" s="26">
        <v>4.27</v>
      </c>
      <c r="J29" s="22"/>
      <c r="K29" s="23" t="s">
        <v>228</v>
      </c>
    </row>
    <row r="30" spans="1:11" s="10" customFormat="1" ht="120" customHeight="1">
      <c r="A30" s="16" t="s">
        <v>157</v>
      </c>
      <c r="B30" s="5" t="s">
        <v>158</v>
      </c>
      <c r="C30" s="16"/>
      <c r="D30" s="19" t="s">
        <v>205</v>
      </c>
      <c r="E30" s="16" t="s">
        <v>141</v>
      </c>
      <c r="F30" s="19">
        <v>54</v>
      </c>
      <c r="G30" s="17">
        <v>6</v>
      </c>
      <c r="H30" s="17">
        <f t="shared" si="0"/>
        <v>324</v>
      </c>
      <c r="I30" s="26">
        <v>3.46</v>
      </c>
      <c r="J30" s="22"/>
      <c r="K30" s="23" t="s">
        <v>242</v>
      </c>
    </row>
    <row r="31" spans="1:11" s="10" customFormat="1" ht="120" customHeight="1">
      <c r="A31" s="16" t="s">
        <v>159</v>
      </c>
      <c r="B31" s="17" t="s">
        <v>160</v>
      </c>
      <c r="C31" s="16"/>
      <c r="D31" s="19" t="s">
        <v>199</v>
      </c>
      <c r="E31" s="16" t="s">
        <v>141</v>
      </c>
      <c r="F31" s="19">
        <v>54</v>
      </c>
      <c r="G31" s="17">
        <v>7</v>
      </c>
      <c r="H31" s="17">
        <f t="shared" si="0"/>
        <v>378</v>
      </c>
      <c r="I31" s="26">
        <v>4.27</v>
      </c>
      <c r="J31" s="22"/>
      <c r="K31" s="23" t="s">
        <v>227</v>
      </c>
    </row>
    <row r="32" spans="1:11" s="10" customFormat="1" ht="120" customHeight="1">
      <c r="A32" s="16" t="s">
        <v>161</v>
      </c>
      <c r="B32" s="5" t="s">
        <v>162</v>
      </c>
      <c r="C32" s="16"/>
      <c r="D32" s="15" t="s">
        <v>206</v>
      </c>
      <c r="E32" s="16" t="s">
        <v>141</v>
      </c>
      <c r="F32" s="19">
        <v>54</v>
      </c>
      <c r="G32" s="17">
        <v>8</v>
      </c>
      <c r="H32" s="17">
        <f t="shared" si="0"/>
        <v>432</v>
      </c>
      <c r="I32" s="26">
        <v>4.62</v>
      </c>
      <c r="J32" s="22"/>
      <c r="K32" s="23" t="s">
        <v>229</v>
      </c>
    </row>
    <row r="33" spans="1:11" s="10" customFormat="1" ht="120" customHeight="1">
      <c r="A33" s="16" t="s">
        <v>163</v>
      </c>
      <c r="B33" s="5" t="s">
        <v>164</v>
      </c>
      <c r="C33" s="16"/>
      <c r="D33" s="15" t="s">
        <v>207</v>
      </c>
      <c r="E33" s="16" t="s">
        <v>141</v>
      </c>
      <c r="F33" s="19">
        <v>54</v>
      </c>
      <c r="G33" s="17">
        <v>7</v>
      </c>
      <c r="H33" s="17">
        <f t="shared" si="0"/>
        <v>378</v>
      </c>
      <c r="I33" s="26">
        <v>4.08</v>
      </c>
      <c r="J33" s="22"/>
      <c r="K33" s="23" t="s">
        <v>228</v>
      </c>
    </row>
    <row r="34" spans="1:11" s="10" customFormat="1" ht="120" customHeight="1">
      <c r="A34" s="16" t="s">
        <v>165</v>
      </c>
      <c r="B34" s="5" t="s">
        <v>166</v>
      </c>
      <c r="C34" s="16"/>
      <c r="D34" s="19" t="s">
        <v>205</v>
      </c>
      <c r="E34" s="16" t="s">
        <v>141</v>
      </c>
      <c r="F34" s="19">
        <v>54</v>
      </c>
      <c r="G34" s="17">
        <v>6</v>
      </c>
      <c r="H34" s="17">
        <f t="shared" si="0"/>
        <v>324</v>
      </c>
      <c r="I34" s="26">
        <v>3.46</v>
      </c>
      <c r="J34" s="22"/>
      <c r="K34" s="23" t="s">
        <v>243</v>
      </c>
    </row>
    <row r="35" spans="1:9" s="10" customFormat="1" ht="26.25" customHeight="1">
      <c r="A35" s="21"/>
      <c r="B35" s="21"/>
      <c r="C35" s="21"/>
      <c r="D35" s="21"/>
      <c r="E35" s="21"/>
      <c r="F35" s="27"/>
      <c r="G35" s="21"/>
      <c r="H35" s="21">
        <f>SUM(H3:H34)</f>
        <v>13725</v>
      </c>
      <c r="I35" s="21"/>
    </row>
    <row r="36" spans="1:9" s="10" customFormat="1" ht="37.5" customHeight="1">
      <c r="A36" s="65" t="s">
        <v>244</v>
      </c>
      <c r="B36" s="65"/>
      <c r="C36" s="65"/>
      <c r="D36" s="65"/>
      <c r="E36" s="65"/>
      <c r="F36" s="65"/>
      <c r="G36" s="65"/>
      <c r="H36" s="65"/>
      <c r="I36" s="21"/>
    </row>
    <row r="37" spans="1:9" s="10" customFormat="1" ht="28.5" customHeight="1">
      <c r="A37" s="21" t="s">
        <v>245</v>
      </c>
      <c r="B37" s="21"/>
      <c r="C37" s="21"/>
      <c r="D37" s="21"/>
      <c r="E37" s="21"/>
      <c r="F37" s="27"/>
      <c r="G37" s="21"/>
      <c r="H37" s="21"/>
      <c r="I37" s="21"/>
    </row>
    <row r="38" s="10" customFormat="1" ht="72.75" customHeight="1">
      <c r="F38" s="12"/>
    </row>
    <row r="39" s="10" customFormat="1" ht="72.75" customHeight="1">
      <c r="F39" s="12"/>
    </row>
    <row r="40" s="10" customFormat="1" ht="72.75" customHeight="1">
      <c r="F40" s="12"/>
    </row>
    <row r="41" s="10" customFormat="1" ht="72.75" customHeight="1">
      <c r="F41" s="12"/>
    </row>
    <row r="42" s="10" customFormat="1" ht="72.75" customHeight="1">
      <c r="F42" s="12"/>
    </row>
    <row r="43" s="10" customFormat="1" ht="72.75" customHeight="1">
      <c r="F43" s="12"/>
    </row>
    <row r="44" s="10" customFormat="1" ht="72.75" customHeight="1">
      <c r="F44" s="12"/>
    </row>
    <row r="45" s="10" customFormat="1" ht="72.75" customHeight="1">
      <c r="F45" s="12"/>
    </row>
    <row r="46" s="10" customFormat="1" ht="72.75" customHeight="1">
      <c r="F46" s="12"/>
    </row>
    <row r="47" s="10" customFormat="1" ht="72.75" customHeight="1">
      <c r="F47" s="12"/>
    </row>
    <row r="48" s="10" customFormat="1" ht="72.75" customHeight="1">
      <c r="F48" s="12"/>
    </row>
    <row r="49" s="10" customFormat="1" ht="72.75" customHeight="1">
      <c r="F49" s="12"/>
    </row>
    <row r="50" s="10" customFormat="1" ht="72.75" customHeight="1">
      <c r="F50" s="12"/>
    </row>
    <row r="51" s="10" customFormat="1" ht="72.75" customHeight="1">
      <c r="F51" s="12"/>
    </row>
    <row r="52" s="10" customFormat="1" ht="72.75" customHeight="1">
      <c r="F52" s="12"/>
    </row>
    <row r="53" s="10" customFormat="1" ht="72.75" customHeight="1">
      <c r="F53" s="12"/>
    </row>
    <row r="54" s="10" customFormat="1" ht="72.75" customHeight="1">
      <c r="F54" s="12"/>
    </row>
    <row r="55" s="10" customFormat="1" ht="72.75" customHeight="1">
      <c r="F55" s="12"/>
    </row>
    <row r="56" s="10" customFormat="1" ht="72.75" customHeight="1">
      <c r="F56" s="12"/>
    </row>
    <row r="57" s="10" customFormat="1" ht="72.75" customHeight="1">
      <c r="F57" s="12"/>
    </row>
    <row r="58" s="10" customFormat="1" ht="72.75" customHeight="1">
      <c r="F58" s="12"/>
    </row>
    <row r="59" s="10" customFormat="1" ht="72.75" customHeight="1">
      <c r="F59" s="12"/>
    </row>
    <row r="60" s="10" customFormat="1" ht="72.75" customHeight="1">
      <c r="F60" s="12"/>
    </row>
    <row r="61" s="10" customFormat="1" ht="36" customHeight="1">
      <c r="F61" s="12"/>
    </row>
    <row r="62" s="10" customFormat="1" ht="36" customHeight="1">
      <c r="F62" s="12"/>
    </row>
    <row r="63" s="10" customFormat="1" ht="36" customHeight="1">
      <c r="F63" s="12"/>
    </row>
    <row r="64" s="10" customFormat="1" ht="36" customHeight="1">
      <c r="F64" s="12"/>
    </row>
    <row r="65" s="10" customFormat="1" ht="36" customHeight="1">
      <c r="F65" s="12"/>
    </row>
    <row r="66" s="10" customFormat="1" ht="36" customHeight="1">
      <c r="F66" s="12"/>
    </row>
    <row r="67" s="10" customFormat="1" ht="36" customHeight="1">
      <c r="F67" s="12"/>
    </row>
    <row r="68" s="10" customFormat="1" ht="36" customHeight="1">
      <c r="F68" s="12"/>
    </row>
    <row r="69" s="10" customFormat="1" ht="36" customHeight="1">
      <c r="F69" s="12"/>
    </row>
    <row r="70" s="10" customFormat="1" ht="36" customHeight="1">
      <c r="F70" s="12"/>
    </row>
    <row r="71" s="10" customFormat="1" ht="36" customHeight="1">
      <c r="F71" s="12"/>
    </row>
    <row r="72" s="10" customFormat="1" ht="36" customHeight="1">
      <c r="F72" s="12"/>
    </row>
    <row r="73" s="10" customFormat="1" ht="36" customHeight="1">
      <c r="F73" s="12"/>
    </row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</sheetData>
  <sheetProtection/>
  <mergeCells count="3">
    <mergeCell ref="B2:C2"/>
    <mergeCell ref="A36:H36"/>
    <mergeCell ref="A1:I1"/>
  </mergeCells>
  <printOptions/>
  <pageMargins left="0.75" right="0.75" top="1" bottom="1" header="0.5" footer="0.5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samsung</cp:lastModifiedBy>
  <cp:lastPrinted>2011-03-16T07:59:55Z</cp:lastPrinted>
  <dcterms:created xsi:type="dcterms:W3CDTF">2008-03-10T19:16:15Z</dcterms:created>
  <dcterms:modified xsi:type="dcterms:W3CDTF">2011-04-04T13:04:31Z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